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80" windowHeight="8070" activeTab="1"/>
  </bookViews>
  <sheets>
    <sheet name="bérlem.2012" sheetId="1" r:id="rId1"/>
    <sheet name="beszámoló lakóbérl." sheetId="2" r:id="rId2"/>
    <sheet name="beszám egyéb bérl." sheetId="3" r:id="rId3"/>
  </sheets>
  <calcPr calcId="125725"/>
</workbook>
</file>

<file path=xl/calcChain.xml><?xml version="1.0" encoding="utf-8"?>
<calcChain xmlns="http://schemas.openxmlformats.org/spreadsheetml/2006/main">
  <c r="D15" i="3"/>
  <c r="C15"/>
  <c r="B15"/>
  <c r="J30" i="2"/>
  <c r="J22"/>
  <c r="J23"/>
  <c r="J24"/>
  <c r="J25"/>
  <c r="J26"/>
  <c r="J27"/>
  <c r="I30"/>
  <c r="I22"/>
  <c r="I23"/>
  <c r="I24"/>
  <c r="I25"/>
  <c r="I26"/>
  <c r="I27"/>
  <c r="H30"/>
  <c r="H23"/>
  <c r="H24"/>
  <c r="H25"/>
  <c r="H26"/>
  <c r="H27"/>
  <c r="H22"/>
  <c r="H28" s="1"/>
  <c r="D30"/>
  <c r="B30"/>
  <c r="D28"/>
  <c r="C28"/>
  <c r="B28"/>
  <c r="G28"/>
  <c r="F28"/>
  <c r="E28"/>
  <c r="E12"/>
  <c r="F12"/>
  <c r="G12"/>
  <c r="E13"/>
  <c r="F13"/>
  <c r="G13"/>
  <c r="H13"/>
  <c r="I13"/>
  <c r="J13"/>
  <c r="K13"/>
  <c r="L13"/>
  <c r="M13"/>
  <c r="K15"/>
  <c r="L15"/>
  <c r="D13"/>
  <c r="C13"/>
  <c r="B13"/>
  <c r="G47" i="1"/>
  <c r="C68"/>
  <c r="D68"/>
  <c r="E68"/>
  <c r="F68"/>
  <c r="G68"/>
  <c r="B68"/>
  <c r="D8"/>
  <c r="E8"/>
  <c r="F8"/>
  <c r="G8"/>
  <c r="D12"/>
  <c r="E12"/>
  <c r="F12"/>
  <c r="G12"/>
  <c r="C8"/>
  <c r="C12"/>
  <c r="B6"/>
  <c r="B5"/>
  <c r="B8" s="1"/>
  <c r="B12" s="1"/>
  <c r="F58"/>
  <c r="C58"/>
  <c r="B58"/>
  <c r="D58"/>
  <c r="G56"/>
  <c r="E55"/>
  <c r="E58" s="1"/>
  <c r="B53"/>
  <c r="D53"/>
  <c r="C53"/>
  <c r="F26"/>
  <c r="E26"/>
  <c r="F53"/>
  <c r="F48"/>
  <c r="D48"/>
  <c r="D26"/>
  <c r="D60" s="1"/>
  <c r="D62" s="1"/>
  <c r="C48"/>
  <c r="B48"/>
  <c r="C26"/>
  <c r="C60" s="1"/>
  <c r="C62" s="1"/>
  <c r="B26"/>
  <c r="B60" s="1"/>
  <c r="I28" i="2" l="1"/>
  <c r="J28"/>
  <c r="B62" i="1"/>
  <c r="F60"/>
  <c r="F62" s="1"/>
  <c r="E48"/>
  <c r="G55"/>
  <c r="G58" l="1"/>
  <c r="E53"/>
  <c r="E60" s="1"/>
  <c r="E62" s="1"/>
  <c r="G48"/>
  <c r="G26"/>
  <c r="G53" l="1"/>
  <c r="G60"/>
  <c r="G62" s="1"/>
</calcChain>
</file>

<file path=xl/sharedStrings.xml><?xml version="1.0" encoding="utf-8"?>
<sst xmlns="http://schemas.openxmlformats.org/spreadsheetml/2006/main" count="110" uniqueCount="74">
  <si>
    <t>Könyv besz. Kiadási EIT</t>
  </si>
  <si>
    <t>Tisztítószer beszerzés</t>
  </si>
  <si>
    <t>KÉSZLETBESZERZÉSEK</t>
  </si>
  <si>
    <t>Vásárolt élelmezés</t>
  </si>
  <si>
    <t>Vízdíj és csatornadíjak</t>
  </si>
  <si>
    <t>Rovarirtás, rágcsálóirtás</t>
  </si>
  <si>
    <t>Szemétszállítás</t>
  </si>
  <si>
    <t>ÁH-on kívülre tszlázott belf.szolg.műk.kiad. EIT</t>
  </si>
  <si>
    <t>SZOLGÁLTATÁSOK</t>
  </si>
  <si>
    <t>Reprezentáció</t>
  </si>
  <si>
    <t>Postai szolgáltatásdíja</t>
  </si>
  <si>
    <t>Munkaruha, védőruha</t>
  </si>
  <si>
    <t xml:space="preserve">Élelmiszerbeszerzés </t>
  </si>
  <si>
    <t xml:space="preserve">Gyógyszer </t>
  </si>
  <si>
    <t>Irodaszer, nyomtatvány</t>
  </si>
  <si>
    <t>Folyóirat</t>
  </si>
  <si>
    <t>Hajtó- és kenőanyag</t>
  </si>
  <si>
    <t>Kisértékű tárgyi eszk.</t>
  </si>
  <si>
    <t xml:space="preserve">Egyéb készletbeszerzés </t>
  </si>
  <si>
    <t>Egyéb anyagbeszerzés</t>
  </si>
  <si>
    <t>Egyéb készletbeszerzés</t>
  </si>
  <si>
    <t>Gáz díjak</t>
  </si>
  <si>
    <t>Villamosenergia díjak</t>
  </si>
  <si>
    <t>Gépek,berend.karbant.</t>
  </si>
  <si>
    <t>Egyéb üzemeltetési ktg</t>
  </si>
  <si>
    <t>Éves előir.</t>
  </si>
  <si>
    <t>Egy.kféle dologi kiad.</t>
  </si>
  <si>
    <t>Munkált.ált.fiz.SZJA</t>
  </si>
  <si>
    <t>Egyéb adó gj.bal.adó</t>
  </si>
  <si>
    <t>késedelmi  kamat</t>
  </si>
  <si>
    <t xml:space="preserve">DOLOGI KIADÁSOK </t>
  </si>
  <si>
    <t>EGYÉB FOLYÓ KIAD.</t>
  </si>
  <si>
    <t>KFÉLE DOLOGI KIAD.</t>
  </si>
  <si>
    <t>Szociális hj. Adó</t>
  </si>
  <si>
    <t>Illetmények</t>
  </si>
  <si>
    <t>Erzsébet utalvány</t>
  </si>
  <si>
    <t>Személyi juttatás</t>
  </si>
  <si>
    <t>Személyi jutt.+járulékok</t>
  </si>
  <si>
    <t>Ktgvetési kiadások</t>
  </si>
  <si>
    <t>Bérlők Háza II., Bérlők Háza III., Garzon költségei 2012. 01 - 07. hó</t>
  </si>
  <si>
    <t>2012. I-VII.hó</t>
  </si>
  <si>
    <t>Bérlők Háza II.</t>
  </si>
  <si>
    <t>Bérlők Háza III.</t>
  </si>
  <si>
    <t>Garzon</t>
  </si>
  <si>
    <t>2013. I-VII.hó</t>
  </si>
  <si>
    <t>Prémium éves illetmény</t>
  </si>
  <si>
    <t xml:space="preserve">Vásárolt termék és szolg. ÁFA </t>
  </si>
  <si>
    <t>Tovább szlázott szolg.</t>
  </si>
  <si>
    <t>ÁFA</t>
  </si>
  <si>
    <t>Lakbér</t>
  </si>
  <si>
    <t>Bevételek összesen</t>
  </si>
  <si>
    <t>Telefon, kábel tv</t>
  </si>
  <si>
    <t>Felhalmozási kiadások</t>
  </si>
  <si>
    <t>Személyi jellegű kiadások</t>
  </si>
  <si>
    <t>Járulékok</t>
  </si>
  <si>
    <t>Készletek</t>
  </si>
  <si>
    <t>Szolgáltatások</t>
  </si>
  <si>
    <t>Kféle dologi kiadások</t>
  </si>
  <si>
    <t>2012.I.félév</t>
  </si>
  <si>
    <t>Bérlők Háza - II.</t>
  </si>
  <si>
    <t>Bérlők Háza - III.</t>
  </si>
  <si>
    <t>Összesen</t>
  </si>
  <si>
    <t>Bérlők Háza - I.</t>
  </si>
  <si>
    <t>Bevételek</t>
  </si>
  <si>
    <t>Önkorm.bérlakások</t>
  </si>
  <si>
    <t>Ságvári út 4. Vendéglakás</t>
  </si>
  <si>
    <t>Kiadások összesen</t>
  </si>
  <si>
    <t>Egyéb bérlemények</t>
  </si>
  <si>
    <t>Sportcsarnok és volt általános iskola</t>
  </si>
  <si>
    <t>"Opar" csarnok</t>
  </si>
  <si>
    <t>Nyugdíjas klub</t>
  </si>
  <si>
    <t>Egyéb bérlemények kiadásai és bevételei  (eFt)</t>
  </si>
  <si>
    <t>Lakóbérlemények kiadási és bevételei  (eFt)</t>
  </si>
  <si>
    <t>1.sz.melléklet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</si>
</sst>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3" fontId="0" fillId="0" borderId="2" xfId="0" applyNumberFormat="1" applyBorder="1"/>
    <xf numFmtId="0" fontId="0" fillId="0" borderId="3" xfId="0" applyBorder="1"/>
    <xf numFmtId="3" fontId="0" fillId="0" borderId="0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/>
    <xf numFmtId="3" fontId="0" fillId="0" borderId="13" xfId="0" applyNumberFormat="1" applyBorder="1"/>
    <xf numFmtId="3" fontId="0" fillId="0" borderId="12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15" xfId="0" applyFont="1" applyBorder="1"/>
    <xf numFmtId="3" fontId="0" fillId="0" borderId="13" xfId="0" applyNumberFormat="1" applyFill="1" applyBorder="1"/>
    <xf numFmtId="3" fontId="0" fillId="0" borderId="7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5" xfId="0" applyNumberFormat="1" applyBorder="1"/>
    <xf numFmtId="3" fontId="0" fillId="0" borderId="14" xfId="0" applyNumberFormat="1" applyBorder="1"/>
    <xf numFmtId="3" fontId="1" fillId="0" borderId="12" xfId="0" applyNumberFormat="1" applyFont="1" applyBorder="1"/>
    <xf numFmtId="3" fontId="1" fillId="0" borderId="7" xfId="0" applyNumberFormat="1" applyFont="1" applyBorder="1"/>
    <xf numFmtId="3" fontId="1" fillId="0" borderId="9" xfId="0" applyNumberFormat="1" applyFont="1" applyBorder="1"/>
    <xf numFmtId="3" fontId="1" fillId="0" borderId="1" xfId="0" applyNumberFormat="1" applyFon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>
      <selection activeCell="E5" sqref="E5"/>
    </sheetView>
  </sheetViews>
  <sheetFormatPr defaultRowHeight="15"/>
  <cols>
    <col min="1" max="1" width="27.42578125" customWidth="1"/>
    <col min="2" max="2" width="13" customWidth="1"/>
    <col min="3" max="3" width="12.85546875" customWidth="1"/>
    <col min="4" max="4" width="13.140625" customWidth="1"/>
    <col min="5" max="5" width="13" customWidth="1"/>
    <col min="6" max="6" width="12.28515625" customWidth="1"/>
    <col min="7" max="7" width="13.42578125" customWidth="1"/>
  </cols>
  <sheetData>
    <row r="1" spans="1:7">
      <c r="A1" t="s">
        <v>39</v>
      </c>
    </row>
    <row r="3" spans="1:7">
      <c r="A3" s="3"/>
      <c r="B3" s="49" t="s">
        <v>41</v>
      </c>
      <c r="C3" s="50"/>
      <c r="D3" s="51" t="s">
        <v>42</v>
      </c>
      <c r="E3" s="51"/>
      <c r="F3" s="49" t="s">
        <v>43</v>
      </c>
      <c r="G3" s="50"/>
    </row>
    <row r="4" spans="1:7">
      <c r="A4" s="9"/>
      <c r="B4" s="12" t="s">
        <v>25</v>
      </c>
      <c r="C4" s="12" t="s">
        <v>40</v>
      </c>
      <c r="D4" s="11" t="s">
        <v>25</v>
      </c>
      <c r="E4" s="10" t="s">
        <v>40</v>
      </c>
      <c r="F4" s="12" t="s">
        <v>25</v>
      </c>
      <c r="G4" s="12" t="s">
        <v>44</v>
      </c>
    </row>
    <row r="5" spans="1:7">
      <c r="A5" s="13" t="s">
        <v>34</v>
      </c>
      <c r="B5" s="15">
        <f>2844000+236250</f>
        <v>3080250</v>
      </c>
      <c r="C5" s="8"/>
      <c r="D5" s="4"/>
      <c r="E5" s="8"/>
      <c r="F5" s="15"/>
      <c r="G5" s="8"/>
    </row>
    <row r="6" spans="1:7">
      <c r="A6" s="13" t="s">
        <v>35</v>
      </c>
      <c r="B6" s="15">
        <f>138000+15000</f>
        <v>153000</v>
      </c>
      <c r="C6" s="6"/>
      <c r="D6" s="4"/>
      <c r="E6" s="6"/>
      <c r="F6" s="15"/>
      <c r="G6" s="6"/>
    </row>
    <row r="7" spans="1:7">
      <c r="A7" s="13" t="s">
        <v>45</v>
      </c>
      <c r="B7" s="15">
        <v>945000</v>
      </c>
      <c r="C7" s="6"/>
      <c r="D7" s="4"/>
      <c r="E7" s="6"/>
      <c r="F7" s="15"/>
      <c r="G7" s="6"/>
    </row>
    <row r="8" spans="1:7">
      <c r="A8" s="16" t="s">
        <v>36</v>
      </c>
      <c r="B8" s="17">
        <f>SUM(B5:B7)</f>
        <v>4178250</v>
      </c>
      <c r="C8" s="7">
        <f>SUM(C5:C7)</f>
        <v>0</v>
      </c>
      <c r="D8" s="2">
        <f t="shared" ref="D8:G8" si="0">SUM(D5:D7)</f>
        <v>0</v>
      </c>
      <c r="E8" s="7">
        <f t="shared" si="0"/>
        <v>0</v>
      </c>
      <c r="F8" s="17">
        <f t="shared" si="0"/>
        <v>0</v>
      </c>
      <c r="G8" s="7">
        <f t="shared" si="0"/>
        <v>0</v>
      </c>
    </row>
    <row r="9" spans="1:7">
      <c r="A9" s="13"/>
      <c r="B9" s="15"/>
      <c r="C9" s="6"/>
      <c r="D9" s="4"/>
      <c r="E9" s="6"/>
      <c r="F9" s="15"/>
      <c r="G9" s="6"/>
    </row>
    <row r="10" spans="1:7">
      <c r="A10" s="16" t="s">
        <v>33</v>
      </c>
      <c r="B10" s="17">
        <v>1086818</v>
      </c>
      <c r="C10" s="7"/>
      <c r="D10" s="2"/>
      <c r="E10" s="7"/>
      <c r="F10" s="17"/>
      <c r="G10" s="7"/>
    </row>
    <row r="11" spans="1:7">
      <c r="A11" s="13"/>
      <c r="B11" s="15"/>
      <c r="C11" s="6"/>
      <c r="D11" s="4"/>
      <c r="E11" s="6"/>
      <c r="F11" s="15"/>
      <c r="G11" s="6"/>
    </row>
    <row r="12" spans="1:7">
      <c r="A12" s="16" t="s">
        <v>37</v>
      </c>
      <c r="B12" s="17">
        <f>+B8+B10</f>
        <v>5265068</v>
      </c>
      <c r="C12" s="7">
        <f>+C8+C10</f>
        <v>0</v>
      </c>
      <c r="D12" s="2">
        <f t="shared" ref="D12:G12" si="1">+D8+D10</f>
        <v>0</v>
      </c>
      <c r="E12" s="7">
        <f t="shared" si="1"/>
        <v>0</v>
      </c>
      <c r="F12" s="17">
        <f t="shared" si="1"/>
        <v>0</v>
      </c>
      <c r="G12" s="7">
        <f t="shared" si="1"/>
        <v>0</v>
      </c>
    </row>
    <row r="13" spans="1:7">
      <c r="A13" s="13"/>
      <c r="B13" s="15"/>
      <c r="C13" s="6"/>
      <c r="D13" s="4"/>
      <c r="E13" s="6"/>
      <c r="F13" s="15"/>
      <c r="G13" s="6"/>
    </row>
    <row r="14" spans="1:7">
      <c r="A14" s="13" t="s">
        <v>12</v>
      </c>
      <c r="B14" s="15">
        <v>0</v>
      </c>
      <c r="C14" s="6">
        <v>0</v>
      </c>
      <c r="D14" s="4">
        <v>0</v>
      </c>
      <c r="E14" s="6">
        <v>0</v>
      </c>
      <c r="F14" s="15">
        <v>0</v>
      </c>
      <c r="G14" s="6">
        <v>0</v>
      </c>
    </row>
    <row r="15" spans="1:7">
      <c r="A15" s="13" t="s">
        <v>13</v>
      </c>
      <c r="B15" s="15">
        <v>0</v>
      </c>
      <c r="C15" s="6">
        <v>0</v>
      </c>
      <c r="D15" s="4">
        <v>0</v>
      </c>
      <c r="E15" s="6">
        <v>0</v>
      </c>
      <c r="F15" s="15">
        <v>0</v>
      </c>
      <c r="G15" s="6">
        <v>0</v>
      </c>
    </row>
    <row r="16" spans="1:7">
      <c r="A16" s="13" t="s">
        <v>14</v>
      </c>
      <c r="B16" s="15">
        <v>30000</v>
      </c>
      <c r="C16" s="6">
        <v>0</v>
      </c>
      <c r="D16" s="4">
        <v>0</v>
      </c>
      <c r="E16" s="6">
        <v>0</v>
      </c>
      <c r="F16" s="15">
        <v>0</v>
      </c>
      <c r="G16" s="6">
        <v>0</v>
      </c>
    </row>
    <row r="17" spans="1:7">
      <c r="A17" s="13" t="s">
        <v>0</v>
      </c>
      <c r="B17" s="15">
        <v>0</v>
      </c>
      <c r="C17" s="6">
        <v>0</v>
      </c>
      <c r="D17" s="4">
        <v>0</v>
      </c>
      <c r="E17" s="6">
        <v>0</v>
      </c>
      <c r="F17" s="15">
        <v>0</v>
      </c>
      <c r="G17" s="6">
        <v>0</v>
      </c>
    </row>
    <row r="18" spans="1:7">
      <c r="A18" s="13" t="s">
        <v>15</v>
      </c>
      <c r="B18" s="15">
        <v>0</v>
      </c>
      <c r="C18" s="6">
        <v>0</v>
      </c>
      <c r="D18" s="4">
        <v>0</v>
      </c>
      <c r="E18" s="6">
        <v>0</v>
      </c>
      <c r="F18" s="15">
        <v>0</v>
      </c>
      <c r="G18" s="6">
        <v>0</v>
      </c>
    </row>
    <row r="19" spans="1:7">
      <c r="A19" s="13" t="s">
        <v>16</v>
      </c>
      <c r="B19" s="15">
        <v>0</v>
      </c>
      <c r="C19" s="6">
        <v>0</v>
      </c>
      <c r="D19" s="4">
        <v>0</v>
      </c>
      <c r="E19" s="6">
        <v>0</v>
      </c>
      <c r="F19" s="15">
        <v>0</v>
      </c>
      <c r="G19" s="6">
        <v>0</v>
      </c>
    </row>
    <row r="20" spans="1:7">
      <c r="A20" s="13" t="s">
        <v>17</v>
      </c>
      <c r="B20" s="15">
        <v>0</v>
      </c>
      <c r="C20" s="6">
        <v>0</v>
      </c>
      <c r="D20" s="4">
        <v>55000</v>
      </c>
      <c r="E20" s="6">
        <v>0</v>
      </c>
      <c r="F20" s="15">
        <v>0</v>
      </c>
      <c r="G20" s="6">
        <v>0</v>
      </c>
    </row>
    <row r="21" spans="1:7">
      <c r="A21" s="13" t="s">
        <v>11</v>
      </c>
      <c r="B21" s="15">
        <v>0</v>
      </c>
      <c r="C21" s="6">
        <v>0</v>
      </c>
      <c r="D21" s="4">
        <v>0</v>
      </c>
      <c r="E21" s="6">
        <v>0</v>
      </c>
      <c r="F21" s="15">
        <v>0</v>
      </c>
      <c r="G21" s="6">
        <v>0</v>
      </c>
    </row>
    <row r="22" spans="1:7">
      <c r="A22" s="13" t="s">
        <v>18</v>
      </c>
      <c r="B22" s="15">
        <v>0</v>
      </c>
      <c r="C22" s="6">
        <v>0</v>
      </c>
      <c r="D22" s="4">
        <v>0</v>
      </c>
      <c r="E22" s="6">
        <v>0</v>
      </c>
      <c r="F22" s="15">
        <v>0</v>
      </c>
      <c r="G22" s="6">
        <v>0</v>
      </c>
    </row>
    <row r="23" spans="1:7">
      <c r="A23" s="13" t="s">
        <v>19</v>
      </c>
      <c r="B23" s="15">
        <v>230000</v>
      </c>
      <c r="C23" s="6">
        <v>64348</v>
      </c>
      <c r="D23" s="4">
        <v>150000</v>
      </c>
      <c r="E23" s="6">
        <v>91323</v>
      </c>
      <c r="F23" s="15">
        <v>50000</v>
      </c>
      <c r="G23" s="6">
        <v>57109</v>
      </c>
    </row>
    <row r="24" spans="1:7">
      <c r="A24" s="13" t="s">
        <v>20</v>
      </c>
      <c r="B24" s="15">
        <v>35000</v>
      </c>
      <c r="C24" s="6">
        <v>0</v>
      </c>
      <c r="D24" s="4">
        <v>40000</v>
      </c>
      <c r="E24" s="6">
        <v>0</v>
      </c>
      <c r="F24" s="15">
        <v>10000</v>
      </c>
      <c r="G24" s="6">
        <v>0</v>
      </c>
    </row>
    <row r="25" spans="1:7">
      <c r="A25" s="13" t="s">
        <v>1</v>
      </c>
      <c r="B25" s="15">
        <v>90000</v>
      </c>
      <c r="C25" s="6">
        <v>24434</v>
      </c>
      <c r="D25" s="4">
        <v>105000</v>
      </c>
      <c r="E25" s="6">
        <v>258494</v>
      </c>
      <c r="F25" s="15">
        <v>0</v>
      </c>
      <c r="G25" s="6">
        <v>0</v>
      </c>
    </row>
    <row r="26" spans="1:7">
      <c r="A26" s="16" t="s">
        <v>2</v>
      </c>
      <c r="B26" s="17">
        <f>SUM(B14:B25)</f>
        <v>385000</v>
      </c>
      <c r="C26" s="7">
        <f>SUM(C14:C25)</f>
        <v>88782</v>
      </c>
      <c r="D26" s="2">
        <f>SUM(D14:D25)</f>
        <v>350000</v>
      </c>
      <c r="E26" s="7">
        <f>SUM(E14:E25)</f>
        <v>349817</v>
      </c>
      <c r="F26" s="17">
        <f t="shared" ref="F26:G26" si="2">SUM(F14:F25)</f>
        <v>60000</v>
      </c>
      <c r="G26" s="7">
        <f t="shared" si="2"/>
        <v>57109</v>
      </c>
    </row>
    <row r="27" spans="1:7">
      <c r="B27" s="1"/>
      <c r="C27" s="1"/>
      <c r="D27" s="1"/>
      <c r="E27" s="1"/>
      <c r="F27" s="1"/>
      <c r="G27" s="1"/>
    </row>
    <row r="28" spans="1:7">
      <c r="B28" s="1"/>
      <c r="C28" s="1"/>
      <c r="D28" s="1"/>
      <c r="E28" s="1"/>
      <c r="F28" s="1"/>
      <c r="G28" s="1"/>
    </row>
    <row r="29" spans="1:7">
      <c r="B29" s="1"/>
      <c r="C29" s="1"/>
      <c r="D29" s="1"/>
      <c r="E29" s="1"/>
      <c r="F29" s="1"/>
      <c r="G29" s="1"/>
    </row>
    <row r="30" spans="1:7">
      <c r="B30" s="1"/>
      <c r="C30" s="1"/>
      <c r="D30" s="1"/>
      <c r="E30" s="1"/>
      <c r="F30" s="1"/>
      <c r="G30" s="1"/>
    </row>
    <row r="31" spans="1:7">
      <c r="B31" s="1"/>
      <c r="C31" s="1"/>
      <c r="D31" s="1"/>
      <c r="E31" s="1"/>
      <c r="F31" s="1"/>
      <c r="G31" s="1"/>
    </row>
    <row r="32" spans="1:7">
      <c r="B32" s="1"/>
      <c r="C32" s="1"/>
      <c r="D32" s="1"/>
      <c r="E32" s="1"/>
      <c r="F32" s="1"/>
      <c r="G32" s="1"/>
    </row>
    <row r="33" spans="1:7">
      <c r="B33" s="1"/>
      <c r="C33" s="1"/>
      <c r="D33" s="1"/>
      <c r="E33" s="1"/>
      <c r="F33" s="1"/>
      <c r="G33" s="1"/>
    </row>
    <row r="34" spans="1:7">
      <c r="B34" s="1"/>
      <c r="C34" s="1"/>
      <c r="D34" s="1"/>
      <c r="E34" s="1"/>
      <c r="F34" s="1"/>
      <c r="G34" s="1"/>
    </row>
    <row r="35" spans="1:7">
      <c r="A35" s="5"/>
      <c r="B35" s="51" t="s">
        <v>41</v>
      </c>
      <c r="C35" s="50"/>
      <c r="D35" s="51" t="s">
        <v>42</v>
      </c>
      <c r="E35" s="51"/>
      <c r="F35" s="49" t="s">
        <v>43</v>
      </c>
      <c r="G35" s="50"/>
    </row>
    <row r="36" spans="1:7">
      <c r="A36" s="20"/>
      <c r="B36" s="11" t="s">
        <v>25</v>
      </c>
      <c r="C36" s="19" t="s">
        <v>40</v>
      </c>
      <c r="D36" s="12" t="s">
        <v>25</v>
      </c>
      <c r="E36" s="19" t="s">
        <v>44</v>
      </c>
      <c r="F36" s="12" t="s">
        <v>25</v>
      </c>
      <c r="G36" s="11" t="s">
        <v>44</v>
      </c>
    </row>
    <row r="37" spans="1:7">
      <c r="A37" s="13" t="s">
        <v>51</v>
      </c>
      <c r="B37" s="6">
        <v>40000</v>
      </c>
      <c r="C37" s="4">
        <v>31450</v>
      </c>
      <c r="D37" s="6">
        <v>110000</v>
      </c>
      <c r="E37" s="4">
        <v>47993</v>
      </c>
      <c r="F37" s="6">
        <v>0</v>
      </c>
      <c r="G37" s="14">
        <v>0</v>
      </c>
    </row>
    <row r="38" spans="1:7">
      <c r="A38" s="13" t="s">
        <v>3</v>
      </c>
      <c r="B38" s="6">
        <v>0</v>
      </c>
      <c r="C38" s="4">
        <v>0</v>
      </c>
      <c r="D38" s="6">
        <v>0</v>
      </c>
      <c r="E38" s="4">
        <v>0</v>
      </c>
      <c r="F38" s="6">
        <v>0</v>
      </c>
      <c r="G38" s="14">
        <v>0</v>
      </c>
    </row>
    <row r="39" spans="1:7">
      <c r="A39" s="13" t="s">
        <v>21</v>
      </c>
      <c r="B39" s="6">
        <v>3450000</v>
      </c>
      <c r="C39" s="4">
        <v>3218194</v>
      </c>
      <c r="D39" s="6">
        <v>3850000</v>
      </c>
      <c r="E39" s="4">
        <v>3337360</v>
      </c>
      <c r="F39" s="6">
        <v>0</v>
      </c>
      <c r="G39" s="14">
        <v>0</v>
      </c>
    </row>
    <row r="40" spans="1:7">
      <c r="A40" s="13" t="s">
        <v>22</v>
      </c>
      <c r="B40" s="6">
        <v>2030000</v>
      </c>
      <c r="C40" s="4">
        <v>792099</v>
      </c>
      <c r="D40" s="6">
        <v>1820000</v>
      </c>
      <c r="E40" s="4">
        <v>1061870</v>
      </c>
      <c r="F40" s="6">
        <v>160000</v>
      </c>
      <c r="G40" s="14">
        <v>133977</v>
      </c>
    </row>
    <row r="41" spans="1:7">
      <c r="A41" s="13" t="s">
        <v>4</v>
      </c>
      <c r="B41" s="6">
        <v>1550000</v>
      </c>
      <c r="C41" s="4"/>
      <c r="D41" s="6">
        <v>1200000</v>
      </c>
      <c r="E41" s="4"/>
      <c r="F41" s="6">
        <v>0</v>
      </c>
      <c r="G41" s="14">
        <v>0</v>
      </c>
    </row>
    <row r="42" spans="1:7">
      <c r="A42" s="13" t="s">
        <v>23</v>
      </c>
      <c r="B42" s="6">
        <v>70000</v>
      </c>
      <c r="C42" s="4">
        <v>37394</v>
      </c>
      <c r="D42" s="6">
        <v>85000</v>
      </c>
      <c r="E42" s="4">
        <v>35697</v>
      </c>
      <c r="F42" s="6">
        <v>20000</v>
      </c>
      <c r="G42" s="14">
        <v>15500</v>
      </c>
    </row>
    <row r="43" spans="1:7">
      <c r="A43" s="13" t="s">
        <v>24</v>
      </c>
      <c r="B43" s="6">
        <v>110000</v>
      </c>
      <c r="C43" s="4">
        <v>36138</v>
      </c>
      <c r="D43" s="6">
        <v>120000</v>
      </c>
      <c r="E43" s="4">
        <v>34123</v>
      </c>
      <c r="F43" s="6">
        <v>0</v>
      </c>
      <c r="G43" s="14">
        <v>22502</v>
      </c>
    </row>
    <row r="44" spans="1:7">
      <c r="A44" s="13" t="s">
        <v>5</v>
      </c>
      <c r="B44" s="6">
        <v>40000</v>
      </c>
      <c r="C44" s="4">
        <v>26667</v>
      </c>
      <c r="D44" s="6">
        <v>30000</v>
      </c>
      <c r="E44" s="4">
        <v>26667</v>
      </c>
      <c r="F44" s="6">
        <v>10000</v>
      </c>
      <c r="G44" s="14">
        <v>26667</v>
      </c>
    </row>
    <row r="45" spans="1:7">
      <c r="A45" s="13" t="s">
        <v>6</v>
      </c>
      <c r="B45" s="6">
        <v>150000</v>
      </c>
      <c r="C45" s="4">
        <v>169776</v>
      </c>
      <c r="D45" s="6">
        <v>150000</v>
      </c>
      <c r="E45" s="4">
        <v>169776</v>
      </c>
      <c r="F45" s="6">
        <v>0</v>
      </c>
      <c r="G45" s="14">
        <v>0</v>
      </c>
    </row>
    <row r="46" spans="1:7">
      <c r="A46" s="13" t="s">
        <v>10</v>
      </c>
      <c r="B46" s="6">
        <v>0</v>
      </c>
      <c r="C46" s="4"/>
      <c r="D46" s="6">
        <v>0</v>
      </c>
      <c r="E46" s="4">
        <v>0</v>
      </c>
      <c r="F46" s="6">
        <v>0</v>
      </c>
      <c r="G46" s="14">
        <v>0</v>
      </c>
    </row>
    <row r="47" spans="1:7">
      <c r="A47" s="13" t="s">
        <v>7</v>
      </c>
      <c r="B47" s="6">
        <v>10000</v>
      </c>
      <c r="C47" s="4">
        <v>7740</v>
      </c>
      <c r="D47" s="6">
        <v>0</v>
      </c>
      <c r="E47" s="4">
        <v>0</v>
      </c>
      <c r="F47" s="6">
        <v>2670000</v>
      </c>
      <c r="G47" s="14">
        <f>3219099+240542</f>
        <v>3459641</v>
      </c>
    </row>
    <row r="48" spans="1:7">
      <c r="A48" s="16" t="s">
        <v>8</v>
      </c>
      <c r="B48" s="7">
        <f t="shared" ref="B48:G48" si="3">SUM(B37:B47)</f>
        <v>7450000</v>
      </c>
      <c r="C48" s="2">
        <f t="shared" si="3"/>
        <v>4319458</v>
      </c>
      <c r="D48" s="7">
        <f t="shared" si="3"/>
        <v>7365000</v>
      </c>
      <c r="E48" s="2">
        <f t="shared" si="3"/>
        <v>4713486</v>
      </c>
      <c r="F48" s="7">
        <f t="shared" si="3"/>
        <v>2860000</v>
      </c>
      <c r="G48" s="18">
        <f t="shared" si="3"/>
        <v>3658287</v>
      </c>
    </row>
    <row r="49" spans="1:7">
      <c r="A49" s="13"/>
      <c r="B49" s="6"/>
      <c r="C49" s="4"/>
      <c r="D49" s="6"/>
      <c r="E49" s="4"/>
      <c r="F49" s="6"/>
      <c r="G49" s="14"/>
    </row>
    <row r="50" spans="1:7">
      <c r="A50" s="13" t="s">
        <v>46</v>
      </c>
      <c r="B50" s="6">
        <v>2115450</v>
      </c>
      <c r="C50" s="4">
        <v>1157580</v>
      </c>
      <c r="D50" s="6">
        <v>2083050</v>
      </c>
      <c r="E50" s="4">
        <v>1317130</v>
      </c>
      <c r="F50" s="6">
        <v>788400</v>
      </c>
      <c r="G50" s="14">
        <v>971721</v>
      </c>
    </row>
    <row r="51" spans="1:7">
      <c r="A51" s="13" t="s">
        <v>9</v>
      </c>
      <c r="B51" s="6"/>
      <c r="C51" s="4"/>
      <c r="D51" s="6"/>
      <c r="E51" s="4"/>
      <c r="F51" s="6"/>
      <c r="G51" s="14"/>
    </row>
    <row r="52" spans="1:7">
      <c r="A52" s="13" t="s">
        <v>26</v>
      </c>
      <c r="B52" s="6"/>
      <c r="C52" s="4"/>
      <c r="D52" s="6"/>
      <c r="E52" s="4"/>
      <c r="F52" s="6"/>
      <c r="G52" s="14"/>
    </row>
    <row r="53" spans="1:7">
      <c r="A53" s="16" t="s">
        <v>32</v>
      </c>
      <c r="B53" s="7">
        <f>SUM(B50:B52)</f>
        <v>2115450</v>
      </c>
      <c r="C53" s="2">
        <f>SUM(C50:C52)</f>
        <v>1157580</v>
      </c>
      <c r="D53" s="7">
        <f>SUM(D50:D52)</f>
        <v>2083050</v>
      </c>
      <c r="E53" s="2">
        <f>SUM(E50:E52)</f>
        <v>1317130</v>
      </c>
      <c r="F53" s="7">
        <f>SUM(F50:F51)</f>
        <v>788400</v>
      </c>
      <c r="G53" s="18">
        <f>SUM(G50:G52)</f>
        <v>971721</v>
      </c>
    </row>
    <row r="54" spans="1:7">
      <c r="A54" s="13"/>
      <c r="B54" s="6"/>
      <c r="C54" s="4"/>
      <c r="D54" s="6"/>
      <c r="E54" s="4"/>
      <c r="F54" s="6"/>
      <c r="G54" s="14"/>
    </row>
    <row r="55" spans="1:7">
      <c r="A55" s="13" t="s">
        <v>27</v>
      </c>
      <c r="B55" s="6">
        <v>47338</v>
      </c>
      <c r="C55" s="4">
        <v>0</v>
      </c>
      <c r="D55" s="6"/>
      <c r="E55" s="4">
        <f t="shared" ref="E55" si="4">SUM(C55:D55)</f>
        <v>0</v>
      </c>
      <c r="F55" s="6"/>
      <c r="G55" s="14">
        <f t="shared" ref="G55:G56" si="5">SUM(E55:F55)</f>
        <v>0</v>
      </c>
    </row>
    <row r="56" spans="1:7">
      <c r="A56" s="13" t="s">
        <v>28</v>
      </c>
      <c r="B56" s="6"/>
      <c r="C56" s="4"/>
      <c r="D56" s="6"/>
      <c r="E56" s="4"/>
      <c r="F56" s="6"/>
      <c r="G56" s="14">
        <f t="shared" si="5"/>
        <v>0</v>
      </c>
    </row>
    <row r="57" spans="1:7">
      <c r="A57" s="13" t="s">
        <v>29</v>
      </c>
      <c r="B57" s="6"/>
      <c r="C57" s="4"/>
      <c r="D57" s="6"/>
      <c r="E57" s="4"/>
      <c r="F57" s="6"/>
      <c r="G57" s="14"/>
    </row>
    <row r="58" spans="1:7">
      <c r="A58" s="16" t="s">
        <v>31</v>
      </c>
      <c r="B58" s="7">
        <f t="shared" ref="B58:C58" si="6">SUM(B55:B57)</f>
        <v>47338</v>
      </c>
      <c r="C58" s="2">
        <f t="shared" si="6"/>
        <v>0</v>
      </c>
      <c r="D58" s="7">
        <f>SUM(D55:D57)</f>
        <v>0</v>
      </c>
      <c r="E58" s="2">
        <f t="shared" ref="E58:G58" si="7">SUM(E55:E57)</f>
        <v>0</v>
      </c>
      <c r="F58" s="7">
        <f t="shared" si="7"/>
        <v>0</v>
      </c>
      <c r="G58" s="18">
        <f t="shared" si="7"/>
        <v>0</v>
      </c>
    </row>
    <row r="59" spans="1:7">
      <c r="A59" s="13"/>
      <c r="B59" s="6"/>
      <c r="C59" s="4"/>
      <c r="D59" s="6"/>
      <c r="E59" s="4"/>
      <c r="F59" s="6"/>
      <c r="G59" s="14"/>
    </row>
    <row r="60" spans="1:7">
      <c r="A60" s="16" t="s">
        <v>30</v>
      </c>
      <c r="B60" s="7">
        <f t="shared" ref="B60:G60" si="8">SUM(B26,B48,B53,B58)</f>
        <v>9997788</v>
      </c>
      <c r="C60" s="2">
        <f t="shared" si="8"/>
        <v>5565820</v>
      </c>
      <c r="D60" s="7">
        <f t="shared" si="8"/>
        <v>9798050</v>
      </c>
      <c r="E60" s="2">
        <f t="shared" si="8"/>
        <v>6380433</v>
      </c>
      <c r="F60" s="7">
        <f t="shared" si="8"/>
        <v>3708400</v>
      </c>
      <c r="G60" s="18">
        <f t="shared" si="8"/>
        <v>4687117</v>
      </c>
    </row>
    <row r="61" spans="1:7">
      <c r="A61" s="13"/>
      <c r="B61" s="6"/>
      <c r="C61" s="4"/>
      <c r="D61" s="6"/>
      <c r="E61" s="4"/>
      <c r="F61" s="6"/>
      <c r="G61" s="14"/>
    </row>
    <row r="62" spans="1:7">
      <c r="A62" s="16" t="s">
        <v>38</v>
      </c>
      <c r="B62" s="7">
        <f t="shared" ref="B62:G62" si="9">+B60+B12</f>
        <v>15262856</v>
      </c>
      <c r="C62" s="2">
        <f t="shared" si="9"/>
        <v>5565820</v>
      </c>
      <c r="D62" s="7">
        <f t="shared" si="9"/>
        <v>9798050</v>
      </c>
      <c r="E62" s="2">
        <f t="shared" si="9"/>
        <v>6380433</v>
      </c>
      <c r="F62" s="7">
        <f t="shared" si="9"/>
        <v>3708400</v>
      </c>
      <c r="G62" s="18">
        <f t="shared" si="9"/>
        <v>4687117</v>
      </c>
    </row>
    <row r="63" spans="1:7">
      <c r="A63" s="13"/>
      <c r="B63" s="6"/>
      <c r="C63" s="4"/>
      <c r="D63" s="6"/>
      <c r="E63" s="4"/>
      <c r="F63" s="6"/>
      <c r="G63" s="14"/>
    </row>
    <row r="64" spans="1:7">
      <c r="A64" s="13" t="s">
        <v>47</v>
      </c>
      <c r="B64" s="6"/>
      <c r="C64" s="4"/>
      <c r="D64" s="6"/>
      <c r="E64" s="4"/>
      <c r="F64" s="6">
        <v>2670000</v>
      </c>
      <c r="G64" s="14">
        <v>1082953</v>
      </c>
    </row>
    <row r="65" spans="1:7">
      <c r="A65" s="13" t="s">
        <v>49</v>
      </c>
      <c r="B65" s="6">
        <v>10416000</v>
      </c>
      <c r="C65" s="4">
        <v>4448121</v>
      </c>
      <c r="D65" s="6">
        <v>7200000</v>
      </c>
      <c r="E65" s="4">
        <v>3557815</v>
      </c>
      <c r="F65" s="6">
        <v>1950000</v>
      </c>
      <c r="G65" s="14">
        <v>846445</v>
      </c>
    </row>
    <row r="66" spans="1:7">
      <c r="A66" s="13" t="s">
        <v>48</v>
      </c>
      <c r="B66" s="6"/>
      <c r="C66" s="4"/>
      <c r="D66" s="6"/>
      <c r="E66" s="4"/>
      <c r="F66" s="6">
        <v>720900</v>
      </c>
      <c r="G66" s="14">
        <v>75594</v>
      </c>
    </row>
    <row r="67" spans="1:7">
      <c r="A67" s="13"/>
      <c r="B67" s="6"/>
      <c r="C67" s="4"/>
      <c r="D67" s="6"/>
      <c r="E67" s="4"/>
      <c r="F67" s="6"/>
      <c r="G67" s="14"/>
    </row>
    <row r="68" spans="1:7">
      <c r="A68" s="16" t="s">
        <v>50</v>
      </c>
      <c r="B68" s="7">
        <f>SUM(B64:B67)</f>
        <v>10416000</v>
      </c>
      <c r="C68" s="2">
        <f t="shared" ref="C68:G68" si="10">SUM(C64:C67)</f>
        <v>4448121</v>
      </c>
      <c r="D68" s="7">
        <f t="shared" si="10"/>
        <v>7200000</v>
      </c>
      <c r="E68" s="2">
        <f t="shared" si="10"/>
        <v>3557815</v>
      </c>
      <c r="F68" s="7">
        <f t="shared" si="10"/>
        <v>5340900</v>
      </c>
      <c r="G68" s="18">
        <f t="shared" si="10"/>
        <v>2004992</v>
      </c>
    </row>
    <row r="69" spans="1:7">
      <c r="B69" s="1"/>
      <c r="C69" s="1"/>
      <c r="D69" s="1"/>
      <c r="E69" s="1"/>
      <c r="F69" s="1"/>
      <c r="G69" s="1"/>
    </row>
  </sheetData>
  <mergeCells count="6">
    <mergeCell ref="B3:C3"/>
    <mergeCell ref="D3:E3"/>
    <mergeCell ref="F3:G3"/>
    <mergeCell ref="B35:C35"/>
    <mergeCell ref="D35:E35"/>
    <mergeCell ref="F35:G35"/>
  </mergeCells>
  <pageMargins left="0.39370078740157483" right="0.27559055118110237" top="0.70866141732283472" bottom="0.66" header="0.31496062992125984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L2" sqref="L2"/>
    </sheetView>
  </sheetViews>
  <sheetFormatPr defaultRowHeight="15"/>
  <cols>
    <col min="1" max="1" width="23.85546875" customWidth="1"/>
    <col min="4" max="4" width="11" customWidth="1"/>
    <col min="7" max="7" width="11" customWidth="1"/>
    <col min="10" max="10" width="12.140625" customWidth="1"/>
    <col min="13" max="13" width="10.85546875" customWidth="1"/>
  </cols>
  <sheetData>
    <row r="1" spans="1:13">
      <c r="L1" t="s">
        <v>73</v>
      </c>
    </row>
    <row r="2" spans="1:13">
      <c r="A2" s="48" t="s">
        <v>72</v>
      </c>
    </row>
    <row r="4" spans="1:13">
      <c r="A4" s="5"/>
      <c r="B4" s="52" t="s">
        <v>62</v>
      </c>
      <c r="C4" s="53"/>
      <c r="D4" s="54"/>
      <c r="E4" s="52" t="s">
        <v>59</v>
      </c>
      <c r="F4" s="53"/>
      <c r="G4" s="54"/>
      <c r="H4" s="55" t="s">
        <v>60</v>
      </c>
      <c r="I4" s="56"/>
      <c r="J4" s="57"/>
      <c r="K4" s="55" t="s">
        <v>43</v>
      </c>
      <c r="L4" s="56"/>
      <c r="M4" s="57"/>
    </row>
    <row r="5" spans="1:13">
      <c r="A5" s="20"/>
      <c r="B5" s="10">
        <v>2010</v>
      </c>
      <c r="C5" s="12">
        <v>2011</v>
      </c>
      <c r="D5" s="11" t="s">
        <v>58</v>
      </c>
      <c r="E5" s="10">
        <v>2010</v>
      </c>
      <c r="F5" s="12">
        <v>2011</v>
      </c>
      <c r="G5" s="11" t="s">
        <v>58</v>
      </c>
      <c r="H5" s="19">
        <v>2010</v>
      </c>
      <c r="I5" s="12">
        <v>2011</v>
      </c>
      <c r="J5" s="19" t="s">
        <v>58</v>
      </c>
      <c r="K5" s="10">
        <v>2010</v>
      </c>
      <c r="L5" s="12">
        <v>2011</v>
      </c>
      <c r="M5" s="11" t="s">
        <v>58</v>
      </c>
    </row>
    <row r="6" spans="1:13">
      <c r="A6" s="13"/>
      <c r="B6" s="24"/>
      <c r="C6" s="25"/>
      <c r="D6" s="22"/>
      <c r="E6" s="24"/>
      <c r="F6" s="25"/>
      <c r="G6" s="22"/>
      <c r="H6" s="21"/>
      <c r="I6" s="25"/>
      <c r="J6" s="21"/>
      <c r="K6" s="24"/>
      <c r="L6" s="25"/>
      <c r="M6" s="22"/>
    </row>
    <row r="7" spans="1:13">
      <c r="A7" s="13" t="s">
        <v>52</v>
      </c>
      <c r="B7" s="15">
        <v>0</v>
      </c>
      <c r="C7" s="15">
        <v>0</v>
      </c>
      <c r="D7" s="15">
        <v>0</v>
      </c>
      <c r="E7" s="15">
        <v>0</v>
      </c>
      <c r="F7" s="6">
        <v>209</v>
      </c>
      <c r="G7" s="14">
        <v>0</v>
      </c>
      <c r="H7" s="4">
        <v>0</v>
      </c>
      <c r="I7" s="6">
        <v>99</v>
      </c>
      <c r="J7" s="4">
        <v>0</v>
      </c>
      <c r="K7" s="15">
        <v>0</v>
      </c>
      <c r="L7" s="6">
        <v>0</v>
      </c>
      <c r="M7" s="14">
        <v>0</v>
      </c>
    </row>
    <row r="8" spans="1:13">
      <c r="A8" s="13" t="s">
        <v>53</v>
      </c>
      <c r="B8" s="15">
        <v>0</v>
      </c>
      <c r="C8" s="15">
        <v>0</v>
      </c>
      <c r="D8" s="15">
        <v>0</v>
      </c>
      <c r="E8" s="15">
        <v>5386</v>
      </c>
      <c r="F8" s="6">
        <v>4458</v>
      </c>
      <c r="G8" s="14">
        <v>2465</v>
      </c>
      <c r="H8" s="4">
        <v>0</v>
      </c>
      <c r="I8" s="6">
        <v>0</v>
      </c>
      <c r="J8" s="4">
        <v>0</v>
      </c>
      <c r="K8" s="15">
        <v>0</v>
      </c>
      <c r="L8" s="6">
        <v>0</v>
      </c>
      <c r="M8" s="14">
        <v>0</v>
      </c>
    </row>
    <row r="9" spans="1:13">
      <c r="A9" s="13" t="s">
        <v>54</v>
      </c>
      <c r="B9" s="15">
        <v>0</v>
      </c>
      <c r="C9" s="15">
        <v>0</v>
      </c>
      <c r="D9" s="15">
        <v>0</v>
      </c>
      <c r="E9" s="15">
        <v>1337</v>
      </c>
      <c r="F9" s="6">
        <v>1143</v>
      </c>
      <c r="G9" s="14">
        <v>646</v>
      </c>
      <c r="H9" s="4">
        <v>0</v>
      </c>
      <c r="I9" s="6">
        <v>0</v>
      </c>
      <c r="J9" s="4">
        <v>0</v>
      </c>
      <c r="K9" s="15">
        <v>0</v>
      </c>
      <c r="L9" s="6">
        <v>0</v>
      </c>
      <c r="M9" s="14">
        <v>0</v>
      </c>
    </row>
    <row r="10" spans="1:13">
      <c r="A10" s="13" t="s">
        <v>55</v>
      </c>
      <c r="B10" s="15">
        <v>1</v>
      </c>
      <c r="C10" s="6">
        <v>85</v>
      </c>
      <c r="D10" s="14">
        <v>112</v>
      </c>
      <c r="E10" s="15">
        <v>581</v>
      </c>
      <c r="F10" s="6">
        <v>581</v>
      </c>
      <c r="G10" s="14">
        <v>86</v>
      </c>
      <c r="H10" s="36">
        <v>633</v>
      </c>
      <c r="I10" s="6">
        <v>668</v>
      </c>
      <c r="J10" s="37">
        <v>242</v>
      </c>
      <c r="K10" s="15">
        <v>227</v>
      </c>
      <c r="L10" s="6">
        <v>573</v>
      </c>
      <c r="M10" s="14">
        <v>54</v>
      </c>
    </row>
    <row r="11" spans="1:13">
      <c r="A11" s="13" t="s">
        <v>56</v>
      </c>
      <c r="B11" s="15">
        <v>101</v>
      </c>
      <c r="C11" s="6">
        <v>422</v>
      </c>
      <c r="D11" s="14">
        <v>222</v>
      </c>
      <c r="E11" s="15">
        <v>6628</v>
      </c>
      <c r="F11" s="6">
        <v>7805</v>
      </c>
      <c r="G11" s="14">
        <v>4486</v>
      </c>
      <c r="H11" s="36">
        <v>5968</v>
      </c>
      <c r="I11" s="6">
        <v>6203</v>
      </c>
      <c r="J11" s="37">
        <v>4604</v>
      </c>
      <c r="K11" s="15">
        <v>1962</v>
      </c>
      <c r="L11" s="6">
        <v>3097</v>
      </c>
      <c r="M11" s="14">
        <v>3553</v>
      </c>
    </row>
    <row r="12" spans="1:13">
      <c r="A12" s="13" t="s">
        <v>57</v>
      </c>
      <c r="B12" s="15">
        <v>17</v>
      </c>
      <c r="C12" s="6">
        <v>127</v>
      </c>
      <c r="D12" s="14">
        <v>90</v>
      </c>
      <c r="E12" s="15">
        <f>1774+92</f>
        <v>1866</v>
      </c>
      <c r="F12" s="6">
        <f>2077+33</f>
        <v>2110</v>
      </c>
      <c r="G12" s="14">
        <f>1197+17</f>
        <v>1214</v>
      </c>
      <c r="H12" s="4">
        <v>1676</v>
      </c>
      <c r="I12" s="6">
        <v>1688</v>
      </c>
      <c r="J12" s="4">
        <v>1259</v>
      </c>
      <c r="K12" s="15">
        <v>491</v>
      </c>
      <c r="L12" s="6">
        <v>903</v>
      </c>
      <c r="M12" s="14">
        <v>943</v>
      </c>
    </row>
    <row r="13" spans="1:13">
      <c r="A13" s="16" t="s">
        <v>66</v>
      </c>
      <c r="B13" s="17">
        <f t="shared" ref="B13:G13" si="0">SUM(B7:B12)</f>
        <v>119</v>
      </c>
      <c r="C13" s="7">
        <f t="shared" si="0"/>
        <v>634</v>
      </c>
      <c r="D13" s="7">
        <f t="shared" si="0"/>
        <v>424</v>
      </c>
      <c r="E13" s="17">
        <f t="shared" si="0"/>
        <v>15798</v>
      </c>
      <c r="F13" s="7">
        <f t="shared" si="0"/>
        <v>16306</v>
      </c>
      <c r="G13" s="7">
        <f t="shared" si="0"/>
        <v>8897</v>
      </c>
      <c r="H13" s="7">
        <f t="shared" ref="H13:M13" si="1">SUM(H7:H12)</f>
        <v>8277</v>
      </c>
      <c r="I13" s="7">
        <f t="shared" si="1"/>
        <v>8658</v>
      </c>
      <c r="J13" s="7">
        <f t="shared" si="1"/>
        <v>6105</v>
      </c>
      <c r="K13" s="7">
        <f t="shared" si="1"/>
        <v>2680</v>
      </c>
      <c r="L13" s="7">
        <f t="shared" si="1"/>
        <v>4573</v>
      </c>
      <c r="M13" s="7">
        <f t="shared" si="1"/>
        <v>4550</v>
      </c>
    </row>
    <row r="14" spans="1:13">
      <c r="A14" s="13"/>
      <c r="B14" s="15"/>
      <c r="C14" s="6"/>
      <c r="D14" s="14"/>
      <c r="E14" s="15"/>
      <c r="F14" s="6"/>
      <c r="G14" s="14"/>
      <c r="H14" s="4"/>
      <c r="I14" s="6"/>
      <c r="J14" s="4"/>
      <c r="K14" s="15"/>
      <c r="L14" s="6"/>
      <c r="M14" s="14"/>
    </row>
    <row r="15" spans="1:13">
      <c r="A15" s="16" t="s">
        <v>63</v>
      </c>
      <c r="B15" s="17">
        <v>1313</v>
      </c>
      <c r="C15" s="7">
        <v>62</v>
      </c>
      <c r="D15" s="18">
        <v>0</v>
      </c>
      <c r="E15" s="17">
        <v>8533</v>
      </c>
      <c r="F15" s="7">
        <v>8350</v>
      </c>
      <c r="G15" s="18">
        <v>3952</v>
      </c>
      <c r="H15" s="2">
        <v>10490</v>
      </c>
      <c r="I15" s="7">
        <v>9058</v>
      </c>
      <c r="J15" s="2">
        <v>3172</v>
      </c>
      <c r="K15" s="17">
        <f>2006+2768</f>
        <v>4774</v>
      </c>
      <c r="L15" s="7">
        <f>1353+1838</f>
        <v>3191</v>
      </c>
      <c r="M15" s="18">
        <v>1715</v>
      </c>
    </row>
    <row r="16" spans="1:13">
      <c r="A16" s="9"/>
      <c r="B16" s="38"/>
      <c r="C16" s="39"/>
      <c r="D16" s="40"/>
      <c r="E16" s="38"/>
      <c r="F16" s="39"/>
      <c r="G16" s="40"/>
      <c r="H16" s="41"/>
      <c r="I16" s="39"/>
      <c r="J16" s="41"/>
      <c r="K16" s="38"/>
      <c r="L16" s="39"/>
      <c r="M16" s="40"/>
    </row>
    <row r="19" spans="1:10">
      <c r="A19" s="5"/>
      <c r="B19" s="52" t="s">
        <v>64</v>
      </c>
      <c r="C19" s="53"/>
      <c r="D19" s="54"/>
      <c r="E19" s="52" t="s">
        <v>65</v>
      </c>
      <c r="F19" s="53"/>
      <c r="G19" s="54"/>
      <c r="H19" s="58" t="s">
        <v>61</v>
      </c>
      <c r="I19" s="59"/>
      <c r="J19" s="60"/>
    </row>
    <row r="20" spans="1:10">
      <c r="A20" s="20"/>
      <c r="B20" s="10">
        <v>2010</v>
      </c>
      <c r="C20" s="12">
        <v>2011</v>
      </c>
      <c r="D20" s="11" t="s">
        <v>58</v>
      </c>
      <c r="E20" s="10">
        <v>2010</v>
      </c>
      <c r="F20" s="12">
        <v>2011</v>
      </c>
      <c r="G20" s="11" t="s">
        <v>58</v>
      </c>
      <c r="H20" s="27">
        <v>2010</v>
      </c>
      <c r="I20" s="28">
        <v>2011</v>
      </c>
      <c r="J20" s="29" t="s">
        <v>58</v>
      </c>
    </row>
    <row r="21" spans="1:10">
      <c r="A21" s="13"/>
      <c r="B21" s="24"/>
      <c r="C21" s="25"/>
      <c r="D21" s="22"/>
      <c r="E21" s="24"/>
      <c r="F21" s="25"/>
      <c r="G21" s="22"/>
      <c r="H21" s="30"/>
      <c r="I21" s="31"/>
      <c r="J21" s="32"/>
    </row>
    <row r="22" spans="1:10">
      <c r="A22" s="13" t="s">
        <v>52</v>
      </c>
      <c r="B22" s="15">
        <v>0</v>
      </c>
      <c r="C22" s="6">
        <v>109</v>
      </c>
      <c r="D22" s="14">
        <v>0</v>
      </c>
      <c r="E22" s="15">
        <v>0</v>
      </c>
      <c r="F22" s="6">
        <v>0</v>
      </c>
      <c r="G22" s="14">
        <v>0</v>
      </c>
      <c r="H22" s="42">
        <f>SUM(B7,E7,H7,K7,B22,E22)</f>
        <v>0</v>
      </c>
      <c r="I22" s="43">
        <f>SUM(C7,F7,I7,L7,C22,F22)</f>
        <v>417</v>
      </c>
      <c r="J22" s="43">
        <f>SUM(D7,G7,J7,M7,D22,G22)</f>
        <v>0</v>
      </c>
    </row>
    <row r="23" spans="1:10">
      <c r="A23" s="13" t="s">
        <v>53</v>
      </c>
      <c r="B23" s="15">
        <v>0</v>
      </c>
      <c r="C23" s="6">
        <v>0</v>
      </c>
      <c r="D23" s="14">
        <v>0</v>
      </c>
      <c r="E23" s="15">
        <v>0</v>
      </c>
      <c r="F23" s="6">
        <v>0</v>
      </c>
      <c r="G23" s="14">
        <v>0</v>
      </c>
      <c r="H23" s="42">
        <f t="shared" ref="H23:J27" si="2">SUM(B8,E8,H8,K8,B23,E23)</f>
        <v>5386</v>
      </c>
      <c r="I23" s="43">
        <f t="shared" si="2"/>
        <v>4458</v>
      </c>
      <c r="J23" s="43">
        <f t="shared" si="2"/>
        <v>2465</v>
      </c>
    </row>
    <row r="24" spans="1:10">
      <c r="A24" s="13" t="s">
        <v>54</v>
      </c>
      <c r="B24" s="15">
        <v>0</v>
      </c>
      <c r="C24" s="6">
        <v>0</v>
      </c>
      <c r="D24" s="14">
        <v>0</v>
      </c>
      <c r="E24" s="15">
        <v>0</v>
      </c>
      <c r="F24" s="6">
        <v>0</v>
      </c>
      <c r="G24" s="14">
        <v>0</v>
      </c>
      <c r="H24" s="42">
        <f t="shared" si="2"/>
        <v>1337</v>
      </c>
      <c r="I24" s="43">
        <f t="shared" si="2"/>
        <v>1143</v>
      </c>
      <c r="J24" s="43">
        <f t="shared" si="2"/>
        <v>646</v>
      </c>
    </row>
    <row r="25" spans="1:10">
      <c r="A25" s="13" t="s">
        <v>55</v>
      </c>
      <c r="B25" s="15">
        <v>177</v>
      </c>
      <c r="C25" s="6">
        <v>32</v>
      </c>
      <c r="D25" s="14"/>
      <c r="E25" s="15">
        <v>832</v>
      </c>
      <c r="F25" s="6">
        <v>31</v>
      </c>
      <c r="G25" s="14">
        <v>1</v>
      </c>
      <c r="H25" s="42">
        <f t="shared" si="2"/>
        <v>2451</v>
      </c>
      <c r="I25" s="43">
        <f t="shared" si="2"/>
        <v>1970</v>
      </c>
      <c r="J25" s="43">
        <f t="shared" si="2"/>
        <v>495</v>
      </c>
    </row>
    <row r="26" spans="1:10">
      <c r="A26" s="13" t="s">
        <v>56</v>
      </c>
      <c r="B26" s="15">
        <v>706</v>
      </c>
      <c r="C26" s="6">
        <v>651</v>
      </c>
      <c r="D26" s="14">
        <v>318</v>
      </c>
      <c r="E26" s="15">
        <v>158</v>
      </c>
      <c r="F26" s="6">
        <v>562</v>
      </c>
      <c r="G26" s="14">
        <v>534</v>
      </c>
      <c r="H26" s="42">
        <f t="shared" si="2"/>
        <v>15523</v>
      </c>
      <c r="I26" s="43">
        <f t="shared" si="2"/>
        <v>18740</v>
      </c>
      <c r="J26" s="43">
        <f t="shared" si="2"/>
        <v>13717</v>
      </c>
    </row>
    <row r="27" spans="1:10">
      <c r="A27" s="13" t="s">
        <v>57</v>
      </c>
      <c r="B27" s="15">
        <v>86</v>
      </c>
      <c r="C27" s="6">
        <v>70</v>
      </c>
      <c r="D27" s="14">
        <v>110</v>
      </c>
      <c r="E27" s="15">
        <v>247</v>
      </c>
      <c r="F27" s="6">
        <v>146</v>
      </c>
      <c r="G27" s="14">
        <v>141</v>
      </c>
      <c r="H27" s="42">
        <f t="shared" si="2"/>
        <v>4383</v>
      </c>
      <c r="I27" s="44">
        <f t="shared" si="2"/>
        <v>5044</v>
      </c>
      <c r="J27" s="44">
        <f t="shared" si="2"/>
        <v>3757</v>
      </c>
    </row>
    <row r="28" spans="1:10">
      <c r="A28" s="16" t="s">
        <v>66</v>
      </c>
      <c r="B28" s="17">
        <f t="shared" ref="B28:J28" si="3">SUM(B22:B27)</f>
        <v>969</v>
      </c>
      <c r="C28" s="7">
        <f t="shared" si="3"/>
        <v>862</v>
      </c>
      <c r="D28" s="7">
        <f t="shared" si="3"/>
        <v>428</v>
      </c>
      <c r="E28" s="17">
        <f t="shared" si="3"/>
        <v>1237</v>
      </c>
      <c r="F28" s="7">
        <f t="shared" si="3"/>
        <v>739</v>
      </c>
      <c r="G28" s="7">
        <f t="shared" si="3"/>
        <v>676</v>
      </c>
      <c r="H28" s="45">
        <f t="shared" si="3"/>
        <v>29080</v>
      </c>
      <c r="I28" s="45">
        <f t="shared" si="3"/>
        <v>31772</v>
      </c>
      <c r="J28" s="45">
        <f t="shared" si="3"/>
        <v>21080</v>
      </c>
    </row>
    <row r="29" spans="1:10">
      <c r="A29" s="13"/>
      <c r="B29" s="15"/>
      <c r="C29" s="6"/>
      <c r="D29" s="14"/>
      <c r="E29" s="15"/>
      <c r="F29" s="6"/>
      <c r="G29" s="14"/>
      <c r="H29" s="42"/>
      <c r="I29" s="43"/>
      <c r="J29" s="46"/>
    </row>
    <row r="30" spans="1:10">
      <c r="A30" s="16" t="s">
        <v>63</v>
      </c>
      <c r="B30" s="17">
        <f>2724+142</f>
        <v>2866</v>
      </c>
      <c r="C30" s="7">
        <v>2680</v>
      </c>
      <c r="D30" s="18">
        <f>219+1078</f>
        <v>1297</v>
      </c>
      <c r="E30" s="17">
        <v>290</v>
      </c>
      <c r="F30" s="7">
        <v>433</v>
      </c>
      <c r="G30" s="18">
        <v>74</v>
      </c>
      <c r="H30" s="47">
        <f>SUM(B15,E15,H15,K15,B30,E30)</f>
        <v>28266</v>
      </c>
      <c r="I30" s="47">
        <f>SUM(C15,F15,I15,L15,C30,F30)</f>
        <v>23774</v>
      </c>
      <c r="J30" s="45">
        <f>SUM(D15,G15,J15,M15,D30,G30)</f>
        <v>10210</v>
      </c>
    </row>
    <row r="31" spans="1:10">
      <c r="A31" s="9"/>
      <c r="B31" s="9"/>
      <c r="C31" s="20"/>
      <c r="D31" s="23"/>
      <c r="E31" s="9"/>
      <c r="F31" s="20"/>
      <c r="G31" s="23"/>
      <c r="H31" s="34"/>
      <c r="I31" s="33"/>
      <c r="J31" s="35"/>
    </row>
  </sheetData>
  <mergeCells count="7">
    <mergeCell ref="B4:D4"/>
    <mergeCell ref="E4:G4"/>
    <mergeCell ref="H4:J4"/>
    <mergeCell ref="K4:M4"/>
    <mergeCell ref="B19:D19"/>
    <mergeCell ref="E19:G19"/>
    <mergeCell ref="H19:J19"/>
  </mergeCells>
  <pageMargins left="0.21" right="0.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2"/>
  <sheetViews>
    <sheetView workbookViewId="0">
      <selection activeCell="A4" sqref="A4"/>
    </sheetView>
  </sheetViews>
  <sheetFormatPr defaultRowHeight="15"/>
  <cols>
    <col min="1" max="1" width="25.85546875" customWidth="1"/>
    <col min="2" max="2" width="13.140625" customWidth="1"/>
    <col min="3" max="3" width="12.85546875" customWidth="1"/>
    <col min="4" max="4" width="16.85546875" customWidth="1"/>
  </cols>
  <sheetData>
    <row r="3" spans="1:4">
      <c r="A3" s="48" t="s">
        <v>71</v>
      </c>
    </row>
    <row r="6" spans="1:4">
      <c r="A6" s="5"/>
      <c r="B6" s="61" t="s">
        <v>67</v>
      </c>
      <c r="C6" s="62"/>
      <c r="D6" s="63"/>
    </row>
    <row r="7" spans="1:4">
      <c r="A7" s="20"/>
      <c r="B7" s="10">
        <v>2010</v>
      </c>
      <c r="C7" s="12">
        <v>2011</v>
      </c>
      <c r="D7" s="11" t="s">
        <v>58</v>
      </c>
    </row>
    <row r="8" spans="1:4">
      <c r="A8" s="13"/>
      <c r="B8" s="24"/>
      <c r="C8" s="25"/>
      <c r="D8" s="26"/>
    </row>
    <row r="9" spans="1:4">
      <c r="A9" s="13" t="s">
        <v>52</v>
      </c>
      <c r="B9" s="15">
        <v>4191</v>
      </c>
      <c r="C9" s="15">
        <v>0</v>
      </c>
      <c r="D9" s="6">
        <v>446</v>
      </c>
    </row>
    <row r="10" spans="1:4">
      <c r="A10" s="13" t="s">
        <v>53</v>
      </c>
      <c r="B10" s="15">
        <v>662</v>
      </c>
      <c r="C10" s="15">
        <v>542</v>
      </c>
      <c r="D10" s="6">
        <v>0</v>
      </c>
    </row>
    <row r="11" spans="1:4">
      <c r="A11" s="13" t="s">
        <v>54</v>
      </c>
      <c r="B11" s="15">
        <v>179</v>
      </c>
      <c r="C11" s="15">
        <v>146</v>
      </c>
      <c r="D11" s="6">
        <v>0</v>
      </c>
    </row>
    <row r="12" spans="1:4">
      <c r="A12" s="13" t="s">
        <v>55</v>
      </c>
      <c r="B12" s="15">
        <v>571</v>
      </c>
      <c r="C12" s="6">
        <v>899</v>
      </c>
      <c r="D12" s="6">
        <v>106</v>
      </c>
    </row>
    <row r="13" spans="1:4">
      <c r="A13" s="13" t="s">
        <v>56</v>
      </c>
      <c r="B13" s="15">
        <v>4855</v>
      </c>
      <c r="C13" s="6">
        <v>7486</v>
      </c>
      <c r="D13" s="6">
        <v>6288</v>
      </c>
    </row>
    <row r="14" spans="1:4">
      <c r="A14" s="13" t="s">
        <v>57</v>
      </c>
      <c r="B14" s="15">
        <v>1378</v>
      </c>
      <c r="C14" s="6">
        <v>2060</v>
      </c>
      <c r="D14" s="6">
        <v>1694</v>
      </c>
    </row>
    <row r="15" spans="1:4">
      <c r="A15" s="16" t="s">
        <v>66</v>
      </c>
      <c r="B15" s="17">
        <f>SUM(B9:B14)</f>
        <v>11836</v>
      </c>
      <c r="C15" s="7">
        <f>SUM(C9:C14)</f>
        <v>11133</v>
      </c>
      <c r="D15" s="7">
        <f>SUM(D9:D14)</f>
        <v>8534</v>
      </c>
    </row>
    <row r="16" spans="1:4">
      <c r="A16" s="13"/>
      <c r="B16" s="15"/>
      <c r="C16" s="6"/>
      <c r="D16" s="14"/>
    </row>
    <row r="17" spans="1:4">
      <c r="A17" s="16" t="s">
        <v>63</v>
      </c>
      <c r="B17" s="17">
        <v>4196</v>
      </c>
      <c r="C17" s="7">
        <v>6559</v>
      </c>
      <c r="D17" s="18">
        <v>2630</v>
      </c>
    </row>
    <row r="18" spans="1:4">
      <c r="A18" s="9"/>
      <c r="B18" s="38"/>
      <c r="C18" s="39"/>
      <c r="D18" s="40"/>
    </row>
    <row r="20" spans="1:4">
      <c r="A20" t="s">
        <v>68</v>
      </c>
    </row>
    <row r="21" spans="1:4">
      <c r="A21" t="s">
        <v>69</v>
      </c>
    </row>
    <row r="22" spans="1:4">
      <c r="A22" t="s">
        <v>70</v>
      </c>
    </row>
  </sheetData>
  <mergeCells count="1"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bérlem.2012</vt:lpstr>
      <vt:lpstr>beszámoló lakóbérl.</vt:lpstr>
      <vt:lpstr>beszám egyéb bérl.</vt:lpstr>
    </vt:vector>
  </TitlesOfParts>
  <Company>Papp Antalné magánvállalkozás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tigyi</dc:creator>
  <cp:lastModifiedBy>tigyi</cp:lastModifiedBy>
  <cp:lastPrinted>2012-10-10T09:24:11Z</cp:lastPrinted>
  <dcterms:created xsi:type="dcterms:W3CDTF">2012-08-01T11:43:39Z</dcterms:created>
  <dcterms:modified xsi:type="dcterms:W3CDTF">2012-10-17T09:52:33Z</dcterms:modified>
</cp:coreProperties>
</file>