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zasz\Documents\lakbéremelés\"/>
    </mc:Choice>
  </mc:AlternateContent>
  <bookViews>
    <workbookView xWindow="0" yWindow="0" windowWidth="19200" windowHeight="11535" tabRatio="986"/>
  </bookViews>
  <sheets>
    <sheet name="Munkalap1" sheetId="1" r:id="rId1"/>
  </sheets>
  <calcPr calcId="152511"/>
</workbook>
</file>

<file path=xl/calcChain.xml><?xml version="1.0" encoding="utf-8"?>
<calcChain xmlns="http://schemas.openxmlformats.org/spreadsheetml/2006/main">
  <c r="K31" i="1" l="1"/>
  <c r="G36" i="1" l="1"/>
  <c r="E31" i="1" l="1"/>
  <c r="G30" i="1" l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4" i="1"/>
  <c r="H4" i="1" s="1"/>
  <c r="G3" i="1"/>
  <c r="H3" i="1" s="1"/>
  <c r="F31" i="1"/>
  <c r="G31" i="1" l="1"/>
  <c r="H31" i="1" s="1"/>
  <c r="C31" i="1"/>
  <c r="D30" i="1"/>
  <c r="D29" i="1"/>
  <c r="D28" i="1"/>
  <c r="D27" i="1"/>
  <c r="I27" i="1" s="1"/>
  <c r="D26" i="1"/>
  <c r="D25" i="1"/>
  <c r="D24" i="1"/>
  <c r="D23" i="1"/>
  <c r="I23" i="1" s="1"/>
  <c r="D22" i="1"/>
  <c r="D21" i="1"/>
  <c r="D20" i="1"/>
  <c r="D19" i="1"/>
  <c r="I19" i="1" s="1"/>
  <c r="D18" i="1"/>
  <c r="D17" i="1"/>
  <c r="D16" i="1"/>
  <c r="D15" i="1"/>
  <c r="I15" i="1" s="1"/>
  <c r="D14" i="1"/>
  <c r="D13" i="1"/>
  <c r="D12" i="1"/>
  <c r="D11" i="1"/>
  <c r="I11" i="1" s="1"/>
  <c r="D10" i="1"/>
  <c r="I10" i="1" s="1"/>
  <c r="D9" i="1"/>
  <c r="I9" i="1" s="1"/>
  <c r="D8" i="1"/>
  <c r="D7" i="1"/>
  <c r="I7" i="1" s="1"/>
  <c r="D6" i="1"/>
  <c r="I6" i="1" s="1"/>
  <c r="D5" i="1"/>
  <c r="J5" i="1" s="1"/>
  <c r="D4" i="1"/>
  <c r="D3" i="1"/>
  <c r="I4" i="1" l="1"/>
  <c r="J4" i="1" s="1"/>
  <c r="I8" i="1"/>
  <c r="J8" i="1" s="1"/>
  <c r="I12" i="1"/>
  <c r="J12" i="1" s="1"/>
  <c r="I14" i="1"/>
  <c r="J14" i="1" s="1"/>
  <c r="I16" i="1"/>
  <c r="J16" i="1" s="1"/>
  <c r="I18" i="1"/>
  <c r="J18" i="1" s="1"/>
  <c r="I20" i="1"/>
  <c r="J20" i="1" s="1"/>
  <c r="I22" i="1"/>
  <c r="J22" i="1" s="1"/>
  <c r="I24" i="1"/>
  <c r="J24" i="1" s="1"/>
  <c r="I26" i="1"/>
  <c r="J26" i="1" s="1"/>
  <c r="I28" i="1"/>
  <c r="J28" i="1" s="1"/>
  <c r="I30" i="1"/>
  <c r="J30" i="1" s="1"/>
  <c r="I13" i="1"/>
  <c r="J13" i="1" s="1"/>
  <c r="I17" i="1"/>
  <c r="J17" i="1" s="1"/>
  <c r="I21" i="1"/>
  <c r="J21" i="1" s="1"/>
  <c r="I25" i="1"/>
  <c r="J25" i="1" s="1"/>
  <c r="I29" i="1"/>
  <c r="J29" i="1" s="1"/>
  <c r="J9" i="1"/>
  <c r="J6" i="1"/>
  <c r="J10" i="1"/>
  <c r="I3" i="1"/>
  <c r="J7" i="1"/>
  <c r="J11" i="1"/>
  <c r="J15" i="1"/>
  <c r="J19" i="1"/>
  <c r="J23" i="1"/>
  <c r="J27" i="1"/>
  <c r="D31" i="1"/>
  <c r="F37" i="1" s="1"/>
  <c r="F38" i="1" l="1"/>
  <c r="G38" i="1" s="1"/>
  <c r="G37" i="1"/>
  <c r="I31" i="1"/>
  <c r="J3" i="1"/>
</calcChain>
</file>

<file path=xl/sharedStrings.xml><?xml version="1.0" encoding="utf-8"?>
<sst xmlns="http://schemas.openxmlformats.org/spreadsheetml/2006/main" count="78" uniqueCount="78">
  <si>
    <t>cím</t>
  </si>
  <si>
    <t>lakás nagysága</t>
  </si>
  <si>
    <t>1.</t>
  </si>
  <si>
    <t>Gesztenye sor  3.</t>
  </si>
  <si>
    <t>2.</t>
  </si>
  <si>
    <t>Gesztenye sor út 5.II/7.</t>
  </si>
  <si>
    <t>3.</t>
  </si>
  <si>
    <t>Kossuth L. út 20.</t>
  </si>
  <si>
    <t>4.</t>
  </si>
  <si>
    <t>Május 1. út .8 I/6.</t>
  </si>
  <si>
    <t>5.</t>
  </si>
  <si>
    <t>Május 1. út 12. fsz. 1.</t>
  </si>
  <si>
    <t>6.</t>
  </si>
  <si>
    <t>Május 1. út 16. fsz/3.</t>
  </si>
  <si>
    <t>7.</t>
  </si>
  <si>
    <t>Május 1. út 20.fsz/4.</t>
  </si>
  <si>
    <t>8.</t>
  </si>
  <si>
    <t>Május 1. út 8. II/14.</t>
  </si>
  <si>
    <t>9.</t>
  </si>
  <si>
    <t>Május 1. út 8.II/17.</t>
  </si>
  <si>
    <t>10.</t>
  </si>
  <si>
    <t>Munkácsy út 83. II/9.</t>
  </si>
  <si>
    <t>11.</t>
  </si>
  <si>
    <t>Munkácsy út 85. fsz.3.</t>
  </si>
  <si>
    <t>12.</t>
  </si>
  <si>
    <t>Munkácsy út 87. I/7.</t>
  </si>
  <si>
    <t>13.</t>
  </si>
  <si>
    <t>Munkácsy út 87. I/6.</t>
  </si>
  <si>
    <t>14.</t>
  </si>
  <si>
    <t>Munkácsy út 87. II/10.</t>
  </si>
  <si>
    <t>15.</t>
  </si>
  <si>
    <t>Bata  út 4.</t>
  </si>
  <si>
    <t>16.</t>
  </si>
  <si>
    <t>Iskola út 3.</t>
  </si>
  <si>
    <t>17.</t>
  </si>
  <si>
    <t>Simon F. út 6.</t>
  </si>
  <si>
    <t>18.</t>
  </si>
  <si>
    <t>Szolnoki út 108. III/10.</t>
  </si>
  <si>
    <t>19.</t>
  </si>
  <si>
    <t>Szolnoki út 108. III/9.</t>
  </si>
  <si>
    <t>20.</t>
  </si>
  <si>
    <t>Szolnoki út 110. fsz/1.</t>
  </si>
  <si>
    <t>21.</t>
  </si>
  <si>
    <t>Szolnoki út 110. I/3.</t>
  </si>
  <si>
    <t>22.</t>
  </si>
  <si>
    <t>Szolnoki út 110. III/9.</t>
  </si>
  <si>
    <t>23.</t>
  </si>
  <si>
    <t>Szolnoki út 59. IV/17.</t>
  </si>
  <si>
    <t>24.</t>
  </si>
  <si>
    <t>Szolnoki út 90. fsz/1.</t>
  </si>
  <si>
    <t>25.</t>
  </si>
  <si>
    <t>Szolnoki út 90. II/7.</t>
  </si>
  <si>
    <t>26.</t>
  </si>
  <si>
    <t>Szolnoki út 90. IV/12.</t>
  </si>
  <si>
    <t>27.</t>
  </si>
  <si>
    <t>Szolnoki út 92.fsz/1.</t>
  </si>
  <si>
    <t>28.</t>
  </si>
  <si>
    <t>Szolnoki út 94. II/7.</t>
  </si>
  <si>
    <t>Alapdíj</t>
  </si>
  <si>
    <t>Felújítási alap</t>
  </si>
  <si>
    <t>1200 Ft / lakás</t>
  </si>
  <si>
    <t>40 Ft / m2 / lakás</t>
  </si>
  <si>
    <t>Lakbér nettó</t>
  </si>
  <si>
    <t>275 Ft / m2</t>
  </si>
  <si>
    <t>Várt plusz bev.</t>
  </si>
  <si>
    <t>Évi</t>
  </si>
  <si>
    <t>Lakbér 275 Ft/m2 + ÁFA</t>
  </si>
  <si>
    <t>Kiadás közös ktg lakásszövetkezet részére</t>
  </si>
  <si>
    <t>Tervezett közös ktg össz / hó</t>
  </si>
  <si>
    <t>Tervezett lakbér / hó</t>
  </si>
  <si>
    <t>Felújítási alap   Btto</t>
  </si>
  <si>
    <t>Alapdíj            Btto</t>
  </si>
  <si>
    <t>Tervezett lakbér emelés / hó  Btto</t>
  </si>
  <si>
    <t>Várt bevétel</t>
  </si>
  <si>
    <t>Havi Ntto</t>
  </si>
  <si>
    <t>Tervezett lakbér / hó  kerekítve Btto</t>
  </si>
  <si>
    <t>Jelenlegi bevétel</t>
  </si>
  <si>
    <t>Lakbér emelés javaslat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</si>
</sst>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&quot; Ft&quot;"/>
    <numFmt numFmtId="165" formatCode="0&quot; m²&quot;"/>
    <numFmt numFmtId="166" formatCode="#,##0\ &quot;Ft&quot;"/>
  </numFmts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B05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ont="1"/>
    <xf numFmtId="1" fontId="0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Font="1" applyBorder="1"/>
    <xf numFmtId="165" fontId="0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ont="1" applyFill="1" applyBorder="1"/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3" xfId="0" applyBorder="1"/>
    <xf numFmtId="0" fontId="0" fillId="0" borderId="0" xfId="0" applyBorder="1"/>
    <xf numFmtId="1" fontId="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4" fontId="2" fillId="0" borderId="0" xfId="0" applyNumberFormat="1" applyFont="1"/>
    <xf numFmtId="164" fontId="0" fillId="0" borderId="1" xfId="0" applyNumberFormat="1" applyBorder="1"/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4" fontId="2" fillId="0" borderId="4" xfId="0" applyNumberFormat="1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64" fontId="0" fillId="0" borderId="6" xfId="0" applyNumberFormat="1" applyBorder="1"/>
    <xf numFmtId="164" fontId="2" fillId="0" borderId="7" xfId="0" applyNumberFormat="1" applyFont="1" applyBorder="1"/>
    <xf numFmtId="165" fontId="0" fillId="0" borderId="0" xfId="0" applyNumberFormat="1" applyBorder="1" applyAlignment="1">
      <alignment horizontal="center"/>
    </xf>
    <xf numFmtId="164" fontId="1" fillId="0" borderId="0" xfId="0" applyNumberFormat="1" applyFont="1" applyBorder="1"/>
    <xf numFmtId="0" fontId="0" fillId="0" borderId="2" xfId="0" applyBorder="1"/>
    <xf numFmtId="1" fontId="0" fillId="0" borderId="4" xfId="0" applyNumberFormat="1" applyBorder="1" applyAlignment="1">
      <alignment horizontal="center"/>
    </xf>
    <xf numFmtId="0" fontId="0" fillId="0" borderId="2" xfId="0" applyFont="1" applyFill="1" applyBorder="1"/>
    <xf numFmtId="0" fontId="0" fillId="0" borderId="5" xfId="0" applyBorder="1"/>
    <xf numFmtId="1" fontId="0" fillId="0" borderId="6" xfId="0" applyNumberFormat="1" applyFon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4" fontId="0" fillId="0" borderId="6" xfId="0" applyNumberFormat="1" applyFont="1" applyBorder="1"/>
    <xf numFmtId="1" fontId="0" fillId="0" borderId="7" xfId="0" applyNumberFormat="1" applyBorder="1" applyAlignment="1">
      <alignment horizontal="center"/>
    </xf>
    <xf numFmtId="0" fontId="0" fillId="0" borderId="8" xfId="0" applyBorder="1"/>
    <xf numFmtId="1" fontId="0" fillId="0" borderId="9" xfId="0" applyNumberFormat="1" applyFon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4" fontId="0" fillId="0" borderId="9" xfId="0" applyNumberFormat="1" applyFont="1" applyBorder="1"/>
    <xf numFmtId="1" fontId="0" fillId="0" borderId="1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64" fontId="0" fillId="0" borderId="9" xfId="0" applyNumberFormat="1" applyBorder="1"/>
    <xf numFmtId="164" fontId="2" fillId="0" borderId="10" xfId="0" applyNumberFormat="1" applyFont="1" applyBorder="1"/>
    <xf numFmtId="0" fontId="0" fillId="0" borderId="11" xfId="0" applyBorder="1" applyAlignment="1">
      <alignment wrapText="1"/>
    </xf>
    <xf numFmtId="1" fontId="0" fillId="0" borderId="12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 wrapText="1"/>
    </xf>
    <xf numFmtId="1" fontId="0" fillId="0" borderId="13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Normal="100" workbookViewId="0">
      <selection activeCell="L31" sqref="L31"/>
    </sheetView>
  </sheetViews>
  <sheetFormatPr defaultRowHeight="12.75" x14ac:dyDescent="0.2"/>
  <cols>
    <col min="1" max="1" width="5.28515625"/>
    <col min="2" max="2" width="26.28515625" customWidth="1"/>
    <col min="3" max="3" width="16.5703125" customWidth="1"/>
    <col min="4" max="4" width="13.7109375" customWidth="1"/>
    <col min="5" max="5" width="15.140625" style="12" customWidth="1"/>
    <col min="6" max="6" width="12.42578125" style="8" bestFit="1" customWidth="1"/>
    <col min="7" max="7" width="12.5703125" style="8" customWidth="1"/>
    <col min="8" max="8" width="12.85546875" style="8" customWidth="1"/>
    <col min="9" max="9" width="13" style="8" customWidth="1"/>
    <col min="10" max="1021" width="11.5703125"/>
  </cols>
  <sheetData>
    <row r="1" spans="1:11" ht="13.5" thickBot="1" x14ac:dyDescent="0.25">
      <c r="A1" s="14"/>
      <c r="B1" s="65"/>
      <c r="C1" s="65"/>
      <c r="D1" s="65"/>
    </row>
    <row r="2" spans="1:11" ht="51.75" thickBot="1" x14ac:dyDescent="0.25">
      <c r="A2" s="56"/>
      <c r="B2" s="57" t="s">
        <v>0</v>
      </c>
      <c r="C2" s="58" t="s">
        <v>1</v>
      </c>
      <c r="D2" s="59" t="s">
        <v>66</v>
      </c>
      <c r="E2" s="60" t="s">
        <v>67</v>
      </c>
      <c r="F2" s="61" t="s">
        <v>71</v>
      </c>
      <c r="G2" s="62" t="s">
        <v>70</v>
      </c>
      <c r="H2" s="63" t="s">
        <v>68</v>
      </c>
      <c r="I2" s="63" t="s">
        <v>72</v>
      </c>
      <c r="J2" s="62" t="s">
        <v>69</v>
      </c>
      <c r="K2" s="64" t="s">
        <v>75</v>
      </c>
    </row>
    <row r="3" spans="1:11" x14ac:dyDescent="0.2">
      <c r="A3" s="45" t="s">
        <v>2</v>
      </c>
      <c r="B3" s="46" t="s">
        <v>3</v>
      </c>
      <c r="C3" s="47">
        <v>52</v>
      </c>
      <c r="D3" s="48">
        <f t="shared" ref="D3:D30" si="0">275*1.27*C3</f>
        <v>18161</v>
      </c>
      <c r="E3" s="49"/>
      <c r="F3" s="50">
        <v>1200</v>
      </c>
      <c r="G3" s="51">
        <f t="shared" ref="G3:G30" si="1">C3*40</f>
        <v>2080</v>
      </c>
      <c r="H3" s="52">
        <f>F3+G3</f>
        <v>3280</v>
      </c>
      <c r="I3" s="53">
        <f>D3*0.3</f>
        <v>5448.3</v>
      </c>
      <c r="J3" s="54">
        <f>D3+H3+I3</f>
        <v>26889.3</v>
      </c>
      <c r="K3" s="55">
        <v>26900</v>
      </c>
    </row>
    <row r="4" spans="1:11" x14ac:dyDescent="0.2">
      <c r="A4" s="37" t="s">
        <v>4</v>
      </c>
      <c r="B4" s="2" t="s">
        <v>5</v>
      </c>
      <c r="C4" s="5">
        <v>54</v>
      </c>
      <c r="D4" s="4">
        <f t="shared" si="0"/>
        <v>18859.5</v>
      </c>
      <c r="E4" s="38"/>
      <c r="F4" s="9">
        <v>1200</v>
      </c>
      <c r="G4" s="6">
        <f t="shared" si="1"/>
        <v>2160</v>
      </c>
      <c r="H4" s="24">
        <f t="shared" ref="H4:H31" si="2">F4+G4</f>
        <v>3360</v>
      </c>
      <c r="I4" s="25">
        <f t="shared" ref="I4:I30" si="3">D4*0.3</f>
        <v>5657.8499999999995</v>
      </c>
      <c r="J4" s="23">
        <f t="shared" ref="J4:J30" si="4">D4+H4+I4</f>
        <v>27877.35</v>
      </c>
      <c r="K4" s="28">
        <v>27900</v>
      </c>
    </row>
    <row r="5" spans="1:11" x14ac:dyDescent="0.2">
      <c r="A5" s="39" t="s">
        <v>6</v>
      </c>
      <c r="B5" s="2" t="s">
        <v>7</v>
      </c>
      <c r="C5" s="3">
        <v>147</v>
      </c>
      <c r="D5" s="4">
        <f t="shared" si="0"/>
        <v>51339.75</v>
      </c>
      <c r="E5" s="38"/>
      <c r="F5" s="9">
        <v>0</v>
      </c>
      <c r="G5" s="6">
        <v>0</v>
      </c>
      <c r="H5" s="24">
        <v>0</v>
      </c>
      <c r="I5" s="25">
        <v>0</v>
      </c>
      <c r="J5" s="23">
        <f t="shared" si="4"/>
        <v>51339.75</v>
      </c>
      <c r="K5" s="28">
        <v>51340</v>
      </c>
    </row>
    <row r="6" spans="1:11" x14ac:dyDescent="0.2">
      <c r="A6" s="37" t="s">
        <v>8</v>
      </c>
      <c r="B6" s="2" t="s">
        <v>9</v>
      </c>
      <c r="C6" s="3">
        <v>33</v>
      </c>
      <c r="D6" s="4">
        <f t="shared" si="0"/>
        <v>11525.25</v>
      </c>
      <c r="E6" s="38">
        <v>2000</v>
      </c>
      <c r="F6" s="9">
        <v>1200</v>
      </c>
      <c r="G6" s="6">
        <f t="shared" si="1"/>
        <v>1320</v>
      </c>
      <c r="H6" s="24">
        <f t="shared" si="2"/>
        <v>2520</v>
      </c>
      <c r="I6" s="25">
        <f t="shared" si="3"/>
        <v>3457.5749999999998</v>
      </c>
      <c r="J6" s="23">
        <f t="shared" si="4"/>
        <v>17502.825000000001</v>
      </c>
      <c r="K6" s="28">
        <v>17500</v>
      </c>
    </row>
    <row r="7" spans="1:11" x14ac:dyDescent="0.2">
      <c r="A7" s="37" t="s">
        <v>10</v>
      </c>
      <c r="B7" s="2" t="s">
        <v>11</v>
      </c>
      <c r="C7" s="3">
        <v>33</v>
      </c>
      <c r="D7" s="4">
        <f t="shared" si="0"/>
        <v>11525.25</v>
      </c>
      <c r="E7" s="38"/>
      <c r="F7" s="9">
        <v>1200</v>
      </c>
      <c r="G7" s="6">
        <f t="shared" si="1"/>
        <v>1320</v>
      </c>
      <c r="H7" s="24">
        <f t="shared" si="2"/>
        <v>2520</v>
      </c>
      <c r="I7" s="25">
        <f t="shared" si="3"/>
        <v>3457.5749999999998</v>
      </c>
      <c r="J7" s="23">
        <f t="shared" si="4"/>
        <v>17502.825000000001</v>
      </c>
      <c r="K7" s="28">
        <v>17500</v>
      </c>
    </row>
    <row r="8" spans="1:11" x14ac:dyDescent="0.2">
      <c r="A8" s="37" t="s">
        <v>12</v>
      </c>
      <c r="B8" s="2" t="s">
        <v>13</v>
      </c>
      <c r="C8" s="3">
        <v>33</v>
      </c>
      <c r="D8" s="4">
        <f t="shared" si="0"/>
        <v>11525.25</v>
      </c>
      <c r="E8" s="38">
        <v>1000</v>
      </c>
      <c r="F8" s="9">
        <v>1200</v>
      </c>
      <c r="G8" s="6">
        <f t="shared" si="1"/>
        <v>1320</v>
      </c>
      <c r="H8" s="24">
        <f t="shared" si="2"/>
        <v>2520</v>
      </c>
      <c r="I8" s="25">
        <f t="shared" si="3"/>
        <v>3457.5749999999998</v>
      </c>
      <c r="J8" s="23">
        <f t="shared" si="4"/>
        <v>17502.825000000001</v>
      </c>
      <c r="K8" s="28">
        <v>17500</v>
      </c>
    </row>
    <row r="9" spans="1:11" x14ac:dyDescent="0.2">
      <c r="A9" s="37" t="s">
        <v>14</v>
      </c>
      <c r="B9" s="2" t="s">
        <v>15</v>
      </c>
      <c r="C9" s="3">
        <v>33</v>
      </c>
      <c r="D9" s="4">
        <f t="shared" si="0"/>
        <v>11525.25</v>
      </c>
      <c r="E9" s="38"/>
      <c r="F9" s="9">
        <v>1200</v>
      </c>
      <c r="G9" s="6">
        <f t="shared" si="1"/>
        <v>1320</v>
      </c>
      <c r="H9" s="24">
        <f t="shared" si="2"/>
        <v>2520</v>
      </c>
      <c r="I9" s="25">
        <f t="shared" si="3"/>
        <v>3457.5749999999998</v>
      </c>
      <c r="J9" s="23">
        <f t="shared" si="4"/>
        <v>17502.825000000001</v>
      </c>
      <c r="K9" s="28">
        <v>17500</v>
      </c>
    </row>
    <row r="10" spans="1:11" x14ac:dyDescent="0.2">
      <c r="A10" s="37" t="s">
        <v>16</v>
      </c>
      <c r="B10" s="2" t="s">
        <v>17</v>
      </c>
      <c r="C10" s="3">
        <v>33</v>
      </c>
      <c r="D10" s="4">
        <f t="shared" si="0"/>
        <v>11525.25</v>
      </c>
      <c r="E10" s="38">
        <v>2000</v>
      </c>
      <c r="F10" s="9">
        <v>1200</v>
      </c>
      <c r="G10" s="6">
        <f t="shared" si="1"/>
        <v>1320</v>
      </c>
      <c r="H10" s="24">
        <f t="shared" si="2"/>
        <v>2520</v>
      </c>
      <c r="I10" s="25">
        <f t="shared" si="3"/>
        <v>3457.5749999999998</v>
      </c>
      <c r="J10" s="23">
        <f t="shared" si="4"/>
        <v>17502.825000000001</v>
      </c>
      <c r="K10" s="28">
        <v>17500</v>
      </c>
    </row>
    <row r="11" spans="1:11" x14ac:dyDescent="0.2">
      <c r="A11" s="37" t="s">
        <v>18</v>
      </c>
      <c r="B11" s="2" t="s">
        <v>19</v>
      </c>
      <c r="C11" s="3">
        <v>33</v>
      </c>
      <c r="D11" s="4">
        <f t="shared" si="0"/>
        <v>11525.25</v>
      </c>
      <c r="E11" s="38">
        <v>2000</v>
      </c>
      <c r="F11" s="9">
        <v>1200</v>
      </c>
      <c r="G11" s="6">
        <f t="shared" si="1"/>
        <v>1320</v>
      </c>
      <c r="H11" s="24">
        <f t="shared" si="2"/>
        <v>2520</v>
      </c>
      <c r="I11" s="25">
        <f t="shared" si="3"/>
        <v>3457.5749999999998</v>
      </c>
      <c r="J11" s="23">
        <f t="shared" si="4"/>
        <v>17502.825000000001</v>
      </c>
      <c r="K11" s="28">
        <v>17500</v>
      </c>
    </row>
    <row r="12" spans="1:11" x14ac:dyDescent="0.2">
      <c r="A12" s="37" t="s">
        <v>20</v>
      </c>
      <c r="B12" s="2" t="s">
        <v>21</v>
      </c>
      <c r="C12" s="3">
        <v>69</v>
      </c>
      <c r="D12" s="4">
        <f t="shared" si="0"/>
        <v>24098.25</v>
      </c>
      <c r="E12" s="38">
        <v>3000</v>
      </c>
      <c r="F12" s="9">
        <v>1200</v>
      </c>
      <c r="G12" s="6">
        <f t="shared" si="1"/>
        <v>2760</v>
      </c>
      <c r="H12" s="24">
        <f t="shared" si="2"/>
        <v>3960</v>
      </c>
      <c r="I12" s="25">
        <f t="shared" si="3"/>
        <v>7229.4749999999995</v>
      </c>
      <c r="J12" s="23">
        <f t="shared" si="4"/>
        <v>35287.724999999999</v>
      </c>
      <c r="K12" s="28">
        <v>35300</v>
      </c>
    </row>
    <row r="13" spans="1:11" x14ac:dyDescent="0.2">
      <c r="A13" s="37" t="s">
        <v>22</v>
      </c>
      <c r="B13" s="2" t="s">
        <v>23</v>
      </c>
      <c r="C13" s="3">
        <v>57</v>
      </c>
      <c r="D13" s="4">
        <f t="shared" si="0"/>
        <v>19907.25</v>
      </c>
      <c r="E13" s="38">
        <v>2000</v>
      </c>
      <c r="F13" s="9">
        <v>1200</v>
      </c>
      <c r="G13" s="6">
        <f t="shared" si="1"/>
        <v>2280</v>
      </c>
      <c r="H13" s="24">
        <f t="shared" si="2"/>
        <v>3480</v>
      </c>
      <c r="I13" s="25">
        <f t="shared" si="3"/>
        <v>5972.1750000000002</v>
      </c>
      <c r="J13" s="23">
        <f t="shared" si="4"/>
        <v>29359.424999999999</v>
      </c>
      <c r="K13" s="28">
        <v>29400</v>
      </c>
    </row>
    <row r="14" spans="1:11" x14ac:dyDescent="0.2">
      <c r="A14" s="37" t="s">
        <v>24</v>
      </c>
      <c r="B14" s="2" t="s">
        <v>25</v>
      </c>
      <c r="C14" s="5">
        <v>59</v>
      </c>
      <c r="D14" s="4">
        <f t="shared" si="0"/>
        <v>20605.75</v>
      </c>
      <c r="E14" s="38">
        <v>2000</v>
      </c>
      <c r="F14" s="9">
        <v>1200</v>
      </c>
      <c r="G14" s="6">
        <f t="shared" si="1"/>
        <v>2360</v>
      </c>
      <c r="H14" s="24">
        <f t="shared" si="2"/>
        <v>3560</v>
      </c>
      <c r="I14" s="25">
        <f t="shared" si="3"/>
        <v>6181.7249999999995</v>
      </c>
      <c r="J14" s="23">
        <f t="shared" si="4"/>
        <v>30347.474999999999</v>
      </c>
      <c r="K14" s="28">
        <v>30300</v>
      </c>
    </row>
    <row r="15" spans="1:11" x14ac:dyDescent="0.2">
      <c r="A15" s="37" t="s">
        <v>26</v>
      </c>
      <c r="B15" s="2" t="s">
        <v>27</v>
      </c>
      <c r="C15" s="3">
        <v>68</v>
      </c>
      <c r="D15" s="4">
        <f t="shared" si="0"/>
        <v>23749</v>
      </c>
      <c r="E15" s="38">
        <v>2000</v>
      </c>
      <c r="F15" s="9">
        <v>1200</v>
      </c>
      <c r="G15" s="6">
        <f t="shared" si="1"/>
        <v>2720</v>
      </c>
      <c r="H15" s="24">
        <f t="shared" si="2"/>
        <v>3920</v>
      </c>
      <c r="I15" s="25">
        <f t="shared" si="3"/>
        <v>7124.7</v>
      </c>
      <c r="J15" s="23">
        <f t="shared" si="4"/>
        <v>34793.699999999997</v>
      </c>
      <c r="K15" s="28">
        <v>34800</v>
      </c>
    </row>
    <row r="16" spans="1:11" x14ac:dyDescent="0.2">
      <c r="A16" s="37" t="s">
        <v>28</v>
      </c>
      <c r="B16" s="2" t="s">
        <v>29</v>
      </c>
      <c r="C16" s="3">
        <v>68</v>
      </c>
      <c r="D16" s="4">
        <f t="shared" si="0"/>
        <v>23749</v>
      </c>
      <c r="E16" s="38">
        <v>2000</v>
      </c>
      <c r="F16" s="9">
        <v>1200</v>
      </c>
      <c r="G16" s="6">
        <f t="shared" si="1"/>
        <v>2720</v>
      </c>
      <c r="H16" s="24">
        <f t="shared" si="2"/>
        <v>3920</v>
      </c>
      <c r="I16" s="25">
        <f t="shared" si="3"/>
        <v>7124.7</v>
      </c>
      <c r="J16" s="23">
        <f t="shared" si="4"/>
        <v>34793.699999999997</v>
      </c>
      <c r="K16" s="28">
        <v>34800</v>
      </c>
    </row>
    <row r="17" spans="1:11" x14ac:dyDescent="0.2">
      <c r="A17" s="37" t="s">
        <v>30</v>
      </c>
      <c r="B17" s="2" t="s">
        <v>31</v>
      </c>
      <c r="C17" s="3">
        <v>56</v>
      </c>
      <c r="D17" s="4">
        <f t="shared" si="0"/>
        <v>19558</v>
      </c>
      <c r="E17" s="38"/>
      <c r="F17" s="9">
        <v>1200</v>
      </c>
      <c r="G17" s="6">
        <f t="shared" si="1"/>
        <v>2240</v>
      </c>
      <c r="H17" s="24">
        <f t="shared" si="2"/>
        <v>3440</v>
      </c>
      <c r="I17" s="25">
        <f t="shared" si="3"/>
        <v>5867.4</v>
      </c>
      <c r="J17" s="23">
        <f t="shared" si="4"/>
        <v>28865.4</v>
      </c>
      <c r="K17" s="28">
        <v>28900</v>
      </c>
    </row>
    <row r="18" spans="1:11" x14ac:dyDescent="0.2">
      <c r="A18" s="37" t="s">
        <v>32</v>
      </c>
      <c r="B18" s="2" t="s">
        <v>33</v>
      </c>
      <c r="C18" s="3">
        <v>50</v>
      </c>
      <c r="D18" s="4">
        <f t="shared" si="0"/>
        <v>17462.5</v>
      </c>
      <c r="E18" s="38"/>
      <c r="F18" s="9">
        <v>1200</v>
      </c>
      <c r="G18" s="6">
        <f t="shared" si="1"/>
        <v>2000</v>
      </c>
      <c r="H18" s="24">
        <f t="shared" si="2"/>
        <v>3200</v>
      </c>
      <c r="I18" s="25">
        <f t="shared" si="3"/>
        <v>5238.75</v>
      </c>
      <c r="J18" s="23">
        <f t="shared" si="4"/>
        <v>25901.25</v>
      </c>
      <c r="K18" s="28">
        <v>25900</v>
      </c>
    </row>
    <row r="19" spans="1:11" x14ac:dyDescent="0.2">
      <c r="A19" s="37" t="s">
        <v>34</v>
      </c>
      <c r="B19" s="2" t="s">
        <v>35</v>
      </c>
      <c r="C19" s="3">
        <v>71</v>
      </c>
      <c r="D19" s="4">
        <f t="shared" si="0"/>
        <v>24796.75</v>
      </c>
      <c r="E19" s="38"/>
      <c r="F19" s="9">
        <v>1200</v>
      </c>
      <c r="G19" s="6">
        <f t="shared" si="1"/>
        <v>2840</v>
      </c>
      <c r="H19" s="24">
        <f t="shared" si="2"/>
        <v>4040</v>
      </c>
      <c r="I19" s="25">
        <f t="shared" si="3"/>
        <v>7439.0249999999996</v>
      </c>
      <c r="J19" s="23">
        <f t="shared" si="4"/>
        <v>36275.775000000001</v>
      </c>
      <c r="K19" s="28">
        <v>36300</v>
      </c>
    </row>
    <row r="20" spans="1:11" x14ac:dyDescent="0.2">
      <c r="A20" s="37" t="s">
        <v>36</v>
      </c>
      <c r="B20" s="2" t="s">
        <v>37</v>
      </c>
      <c r="C20" s="3">
        <v>49</v>
      </c>
      <c r="D20" s="4">
        <f t="shared" si="0"/>
        <v>17113.25</v>
      </c>
      <c r="E20" s="38"/>
      <c r="F20" s="9">
        <v>1200</v>
      </c>
      <c r="G20" s="6">
        <f t="shared" si="1"/>
        <v>1960</v>
      </c>
      <c r="H20" s="24">
        <f t="shared" si="2"/>
        <v>3160</v>
      </c>
      <c r="I20" s="25">
        <f t="shared" si="3"/>
        <v>5133.9749999999995</v>
      </c>
      <c r="J20" s="23">
        <f t="shared" si="4"/>
        <v>25407.224999999999</v>
      </c>
      <c r="K20" s="28">
        <v>25400</v>
      </c>
    </row>
    <row r="21" spans="1:11" x14ac:dyDescent="0.2">
      <c r="A21" s="37" t="s">
        <v>38</v>
      </c>
      <c r="B21" s="2" t="s">
        <v>39</v>
      </c>
      <c r="C21" s="3">
        <v>55</v>
      </c>
      <c r="D21" s="4">
        <f t="shared" si="0"/>
        <v>19208.75</v>
      </c>
      <c r="E21" s="38"/>
      <c r="F21" s="9">
        <v>1200</v>
      </c>
      <c r="G21" s="6">
        <f t="shared" si="1"/>
        <v>2200</v>
      </c>
      <c r="H21" s="24">
        <f t="shared" si="2"/>
        <v>3400</v>
      </c>
      <c r="I21" s="25">
        <f t="shared" si="3"/>
        <v>5762.625</v>
      </c>
      <c r="J21" s="23">
        <f t="shared" si="4"/>
        <v>28371.375</v>
      </c>
      <c r="K21" s="28">
        <v>28400</v>
      </c>
    </row>
    <row r="22" spans="1:11" x14ac:dyDescent="0.2">
      <c r="A22" s="37" t="s">
        <v>40</v>
      </c>
      <c r="B22" s="2" t="s">
        <v>41</v>
      </c>
      <c r="C22" s="3">
        <v>40</v>
      </c>
      <c r="D22" s="4">
        <f t="shared" si="0"/>
        <v>13970</v>
      </c>
      <c r="E22" s="38"/>
      <c r="F22" s="9">
        <v>1200</v>
      </c>
      <c r="G22" s="6">
        <f t="shared" si="1"/>
        <v>1600</v>
      </c>
      <c r="H22" s="24">
        <f t="shared" si="2"/>
        <v>2800</v>
      </c>
      <c r="I22" s="25">
        <f t="shared" si="3"/>
        <v>4191</v>
      </c>
      <c r="J22" s="23">
        <f t="shared" si="4"/>
        <v>20961</v>
      </c>
      <c r="K22" s="28">
        <v>21000</v>
      </c>
    </row>
    <row r="23" spans="1:11" x14ac:dyDescent="0.2">
      <c r="A23" s="37" t="s">
        <v>42</v>
      </c>
      <c r="B23" s="2" t="s">
        <v>43</v>
      </c>
      <c r="C23" s="3">
        <v>49</v>
      </c>
      <c r="D23" s="4">
        <f t="shared" si="0"/>
        <v>17113.25</v>
      </c>
      <c r="E23" s="38"/>
      <c r="F23" s="9">
        <v>1200</v>
      </c>
      <c r="G23" s="6">
        <f t="shared" si="1"/>
        <v>1960</v>
      </c>
      <c r="H23" s="24">
        <f t="shared" si="2"/>
        <v>3160</v>
      </c>
      <c r="I23" s="25">
        <f t="shared" si="3"/>
        <v>5133.9749999999995</v>
      </c>
      <c r="J23" s="23">
        <f t="shared" si="4"/>
        <v>25407.224999999999</v>
      </c>
      <c r="K23" s="28">
        <v>25400</v>
      </c>
    </row>
    <row r="24" spans="1:11" x14ac:dyDescent="0.2">
      <c r="A24" s="37" t="s">
        <v>44</v>
      </c>
      <c r="B24" s="2" t="s">
        <v>45</v>
      </c>
      <c r="C24" s="3">
        <v>49</v>
      </c>
      <c r="D24" s="4">
        <f t="shared" si="0"/>
        <v>17113.25</v>
      </c>
      <c r="E24" s="38"/>
      <c r="F24" s="9">
        <v>1200</v>
      </c>
      <c r="G24" s="6">
        <f t="shared" si="1"/>
        <v>1960</v>
      </c>
      <c r="H24" s="24">
        <f t="shared" si="2"/>
        <v>3160</v>
      </c>
      <c r="I24" s="25">
        <f t="shared" si="3"/>
        <v>5133.9749999999995</v>
      </c>
      <c r="J24" s="23">
        <f t="shared" si="4"/>
        <v>25407.224999999999</v>
      </c>
      <c r="K24" s="28">
        <v>25400</v>
      </c>
    </row>
    <row r="25" spans="1:11" x14ac:dyDescent="0.2">
      <c r="A25" s="37" t="s">
        <v>46</v>
      </c>
      <c r="B25" s="2" t="s">
        <v>47</v>
      </c>
      <c r="C25" s="3">
        <v>55</v>
      </c>
      <c r="D25" s="4">
        <f t="shared" si="0"/>
        <v>19208.75</v>
      </c>
      <c r="E25" s="38">
        <v>4125</v>
      </c>
      <c r="F25" s="9">
        <v>1200</v>
      </c>
      <c r="G25" s="6">
        <f t="shared" si="1"/>
        <v>2200</v>
      </c>
      <c r="H25" s="24">
        <f t="shared" si="2"/>
        <v>3400</v>
      </c>
      <c r="I25" s="25">
        <f t="shared" si="3"/>
        <v>5762.625</v>
      </c>
      <c r="J25" s="23">
        <f t="shared" si="4"/>
        <v>28371.375</v>
      </c>
      <c r="K25" s="28">
        <v>28400</v>
      </c>
    </row>
    <row r="26" spans="1:11" x14ac:dyDescent="0.2">
      <c r="A26" s="37" t="s">
        <v>48</v>
      </c>
      <c r="B26" s="2" t="s">
        <v>49</v>
      </c>
      <c r="C26" s="3">
        <v>56</v>
      </c>
      <c r="D26" s="4">
        <f t="shared" si="0"/>
        <v>19558</v>
      </c>
      <c r="E26" s="38">
        <v>3000</v>
      </c>
      <c r="F26" s="9">
        <v>1200</v>
      </c>
      <c r="G26" s="6">
        <f t="shared" si="1"/>
        <v>2240</v>
      </c>
      <c r="H26" s="24">
        <f t="shared" si="2"/>
        <v>3440</v>
      </c>
      <c r="I26" s="25">
        <f t="shared" si="3"/>
        <v>5867.4</v>
      </c>
      <c r="J26" s="23">
        <f t="shared" si="4"/>
        <v>28865.4</v>
      </c>
      <c r="K26" s="28">
        <v>28900</v>
      </c>
    </row>
    <row r="27" spans="1:11" x14ac:dyDescent="0.2">
      <c r="A27" s="37" t="s">
        <v>50</v>
      </c>
      <c r="B27" s="2" t="s">
        <v>51</v>
      </c>
      <c r="C27" s="3">
        <v>49</v>
      </c>
      <c r="D27" s="4">
        <f t="shared" si="0"/>
        <v>17113.25</v>
      </c>
      <c r="E27" s="38">
        <v>2825</v>
      </c>
      <c r="F27" s="9">
        <v>1200</v>
      </c>
      <c r="G27" s="6">
        <f t="shared" si="1"/>
        <v>1960</v>
      </c>
      <c r="H27" s="24">
        <f t="shared" si="2"/>
        <v>3160</v>
      </c>
      <c r="I27" s="25">
        <f t="shared" si="3"/>
        <v>5133.9749999999995</v>
      </c>
      <c r="J27" s="23">
        <f t="shared" si="4"/>
        <v>25407.224999999999</v>
      </c>
      <c r="K27" s="28">
        <v>25400</v>
      </c>
    </row>
    <row r="28" spans="1:11" x14ac:dyDescent="0.2">
      <c r="A28" s="37" t="s">
        <v>52</v>
      </c>
      <c r="B28" s="2" t="s">
        <v>53</v>
      </c>
      <c r="C28" s="3">
        <v>49</v>
      </c>
      <c r="D28" s="4">
        <f t="shared" si="0"/>
        <v>17113.25</v>
      </c>
      <c r="E28" s="38">
        <v>2950</v>
      </c>
      <c r="F28" s="9">
        <v>1200</v>
      </c>
      <c r="G28" s="6">
        <f t="shared" si="1"/>
        <v>1960</v>
      </c>
      <c r="H28" s="24">
        <f t="shared" si="2"/>
        <v>3160</v>
      </c>
      <c r="I28" s="25">
        <f t="shared" si="3"/>
        <v>5133.9749999999995</v>
      </c>
      <c r="J28" s="23">
        <f t="shared" si="4"/>
        <v>25407.224999999999</v>
      </c>
      <c r="K28" s="28">
        <v>25400</v>
      </c>
    </row>
    <row r="29" spans="1:11" x14ac:dyDescent="0.2">
      <c r="A29" s="37" t="s">
        <v>54</v>
      </c>
      <c r="B29" s="2" t="s">
        <v>55</v>
      </c>
      <c r="C29" s="3">
        <v>58</v>
      </c>
      <c r="D29" s="4">
        <f t="shared" si="0"/>
        <v>20256.5</v>
      </c>
      <c r="E29" s="38">
        <v>3050</v>
      </c>
      <c r="F29" s="9">
        <v>1200</v>
      </c>
      <c r="G29" s="6">
        <f t="shared" si="1"/>
        <v>2320</v>
      </c>
      <c r="H29" s="24">
        <f t="shared" si="2"/>
        <v>3520</v>
      </c>
      <c r="I29" s="25">
        <f t="shared" si="3"/>
        <v>6076.95</v>
      </c>
      <c r="J29" s="23">
        <f t="shared" si="4"/>
        <v>29853.45</v>
      </c>
      <c r="K29" s="28">
        <v>29900</v>
      </c>
    </row>
    <row r="30" spans="1:11" ht="13.5" thickBot="1" x14ac:dyDescent="0.25">
      <c r="A30" s="40" t="s">
        <v>56</v>
      </c>
      <c r="B30" s="41" t="s">
        <v>57</v>
      </c>
      <c r="C30" s="42">
        <v>66</v>
      </c>
      <c r="D30" s="43">
        <f t="shared" si="0"/>
        <v>23050.5</v>
      </c>
      <c r="E30" s="44"/>
      <c r="F30" s="29">
        <v>1200</v>
      </c>
      <c r="G30" s="30">
        <f t="shared" si="1"/>
        <v>2640</v>
      </c>
      <c r="H30" s="31">
        <f t="shared" si="2"/>
        <v>3840</v>
      </c>
      <c r="I30" s="32">
        <f t="shared" si="3"/>
        <v>6915.15</v>
      </c>
      <c r="J30" s="33">
        <f t="shared" si="4"/>
        <v>33805.65</v>
      </c>
      <c r="K30" s="34">
        <v>33800</v>
      </c>
    </row>
    <row r="31" spans="1:11" x14ac:dyDescent="0.2">
      <c r="A31" s="15"/>
      <c r="B31" s="16"/>
      <c r="C31" s="35">
        <f>SUM(C3:C30)</f>
        <v>1524</v>
      </c>
      <c r="D31" s="36">
        <f>SUM(D3:D30)</f>
        <v>532257</v>
      </c>
      <c r="E31" s="13">
        <f>SUM(E3:E30)</f>
        <v>33950</v>
      </c>
      <c r="F31" s="17">
        <f>SUM(F3:F30)</f>
        <v>32400</v>
      </c>
      <c r="G31" s="17">
        <f>SUM(G3:G30)</f>
        <v>55080</v>
      </c>
      <c r="H31" s="26">
        <f t="shared" si="2"/>
        <v>87480</v>
      </c>
      <c r="I31" s="27">
        <f>SUM(I3:I30)</f>
        <v>144275.17500000002</v>
      </c>
      <c r="K31" s="22">
        <f>SUM(K3:K30)</f>
        <v>764240</v>
      </c>
    </row>
    <row r="32" spans="1:11" x14ac:dyDescent="0.2">
      <c r="A32" s="15"/>
      <c r="B32" s="16"/>
      <c r="C32" s="17"/>
      <c r="D32" s="15"/>
      <c r="E32" s="13"/>
      <c r="H32" s="17"/>
      <c r="I32" s="17"/>
    </row>
    <row r="33" spans="1:9" s="7" customFormat="1" x14ac:dyDescent="0.2">
      <c r="A33" s="15"/>
      <c r="D33" s="15"/>
      <c r="E33" s="13"/>
      <c r="F33" s="8"/>
      <c r="G33" s="8"/>
      <c r="H33" s="17"/>
      <c r="I33" s="17"/>
    </row>
    <row r="34" spans="1:9" x14ac:dyDescent="0.2">
      <c r="F34" s="18"/>
    </row>
    <row r="35" spans="1:9" x14ac:dyDescent="0.2">
      <c r="B35" s="1" t="s">
        <v>62</v>
      </c>
      <c r="C35" s="8" t="s">
        <v>63</v>
      </c>
      <c r="F35" s="8" t="s">
        <v>74</v>
      </c>
      <c r="G35" s="8" t="s">
        <v>65</v>
      </c>
    </row>
    <row r="36" spans="1:9" x14ac:dyDescent="0.2">
      <c r="B36" s="1" t="s">
        <v>58</v>
      </c>
      <c r="C36" s="8" t="s">
        <v>60</v>
      </c>
      <c r="E36" s="12" t="s">
        <v>73</v>
      </c>
      <c r="F36" s="20">
        <v>601763</v>
      </c>
      <c r="G36" s="19">
        <f>F36*12</f>
        <v>7221156</v>
      </c>
    </row>
    <row r="37" spans="1:9" x14ac:dyDescent="0.2">
      <c r="B37" s="1" t="s">
        <v>59</v>
      </c>
      <c r="C37" s="8" t="s">
        <v>61</v>
      </c>
      <c r="E37" s="12" t="s">
        <v>76</v>
      </c>
      <c r="F37" s="19">
        <f>(D31-E31)/1.27</f>
        <v>392367.71653543308</v>
      </c>
      <c r="G37" s="19">
        <f>F37*12</f>
        <v>4708412.5984251965</v>
      </c>
    </row>
    <row r="38" spans="1:9" x14ac:dyDescent="0.2">
      <c r="B38" s="1" t="s">
        <v>77</v>
      </c>
      <c r="C38" s="11">
        <v>0.3</v>
      </c>
      <c r="E38" s="12" t="s">
        <v>64</v>
      </c>
      <c r="F38" s="21">
        <f>F36-F37</f>
        <v>209395.28346456692</v>
      </c>
      <c r="G38" s="21">
        <f>F38*12</f>
        <v>2512743.4015748031</v>
      </c>
    </row>
    <row r="39" spans="1:9" x14ac:dyDescent="0.2">
      <c r="B39" s="10"/>
      <c r="C39" s="11"/>
    </row>
  </sheetData>
  <mergeCells count="1">
    <mergeCell ref="B1:D1"/>
  </mergeCells>
  <pageMargins left="0.78740157480314965" right="0.78740157480314965" top="1.0629921259842521" bottom="1.0629921259842521" header="0.78740157480314965" footer="0.78740157480314965"/>
  <pageSetup paperSize="9" scale="80" orientation="landscape" useFirstPageNumber="1" r:id="rId1"/>
  <headerFooter>
    <oddHeader>&amp;C&amp;"Times New Roman,Normál"&amp;12&amp;A</oddHeader>
    <oddFooter>&amp;C&amp;"Times New Roman,Normál"&amp;12Oldal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Munkalap1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Szász Éva</cp:lastModifiedBy>
  <cp:revision>1</cp:revision>
  <cp:lastPrinted>2015-10-12T09:51:16Z</cp:lastPrinted>
  <dcterms:created xsi:type="dcterms:W3CDTF">2015-09-29T11:13:48Z</dcterms:created>
  <dcterms:modified xsi:type="dcterms:W3CDTF">2015-11-17T13:34:40Z</dcterms:modified>
  <dc:language>hu-HU</dc:language>
</cp:coreProperties>
</file>