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Előterjesztés\2024\11.28\Gördülő fejlesztési terv 2. mosósítása\"/>
    </mc:Choice>
  </mc:AlternateContent>
  <bookViews>
    <workbookView xWindow="0" yWindow="0" windowWidth="23040" windowHeight="8580"/>
  </bookViews>
  <sheets>
    <sheet name="Beruházás" sheetId="3" r:id="rId1"/>
    <sheet name="Felújítás" sheetId="1" r:id="rId2"/>
    <sheet name="forrás" sheetId="2" r:id="rId3"/>
  </sheets>
  <externalReferences>
    <externalReference r:id="rId4"/>
    <externalReference r:id="rId5"/>
  </externalReferences>
  <definedNames>
    <definedName name="Expediálás">[1]Munka2!$I$1:$I$13</definedName>
    <definedName name="Irattár">[1]Munka2!$E$1:$E$3</definedName>
    <definedName name="_xlnm.Print_Area" localSheetId="1">Felújítás!$A$1:$X$32</definedName>
    <definedName name="Ügyintéző">[1]Munka2!$A$1:$A$209</definedName>
    <definedName name="Ügytípus">[1]Munka2!$G$1:$G$211</definedName>
  </definedNames>
  <calcPr calcId="162913"/>
</workbook>
</file>

<file path=xl/calcChain.xml><?xml version="1.0" encoding="utf-8"?>
<calcChain xmlns="http://schemas.openxmlformats.org/spreadsheetml/2006/main">
  <c r="E14" i="3" l="1"/>
  <c r="E7" i="2"/>
  <c r="C39" i="2"/>
  <c r="D39" i="2"/>
  <c r="E39" i="2"/>
  <c r="C26" i="2"/>
  <c r="D26" i="2"/>
  <c r="E26" i="2"/>
  <c r="E26" i="1"/>
  <c r="C7" i="2"/>
  <c r="E16" i="3"/>
  <c r="E18" i="3"/>
  <c r="D52" i="2" l="1"/>
  <c r="D65" i="2" s="1"/>
  <c r="E52" i="2"/>
  <c r="E65" i="2" s="1"/>
  <c r="C52" i="2"/>
  <c r="C65" i="2" s="1"/>
  <c r="C40" i="2"/>
  <c r="D40" i="2"/>
  <c r="E40" i="2"/>
  <c r="C27" i="2"/>
  <c r="D27" i="2"/>
  <c r="E27" i="2"/>
  <c r="D23" i="2"/>
  <c r="C9" i="2"/>
  <c r="C45" i="2"/>
  <c r="D45" i="2"/>
  <c r="E45" i="2"/>
  <c r="C37" i="2"/>
  <c r="D37" i="2"/>
  <c r="E37" i="2"/>
  <c r="C38" i="2"/>
  <c r="D38" i="2"/>
  <c r="E38" i="2"/>
  <c r="C41" i="2"/>
  <c r="D41" i="2"/>
  <c r="E41" i="2"/>
  <c r="C42" i="2"/>
  <c r="D42" i="2"/>
  <c r="E42" i="2"/>
  <c r="C43" i="2"/>
  <c r="D43" i="2"/>
  <c r="E43" i="2"/>
  <c r="C44" i="2"/>
  <c r="D44" i="2"/>
  <c r="E44" i="2"/>
  <c r="E36" i="2"/>
  <c r="D36" i="2"/>
  <c r="C36" i="2"/>
  <c r="C24" i="2"/>
  <c r="D24" i="2"/>
  <c r="E24" i="2"/>
  <c r="C25" i="2"/>
  <c r="D25" i="2"/>
  <c r="E25" i="2"/>
  <c r="C28" i="2"/>
  <c r="D28" i="2"/>
  <c r="E28" i="2"/>
  <c r="C29" i="2"/>
  <c r="D29" i="2"/>
  <c r="E29" i="2"/>
  <c r="C30" i="2"/>
  <c r="D30" i="2"/>
  <c r="E30" i="2"/>
  <c r="C31" i="2"/>
  <c r="D31" i="2"/>
  <c r="E31" i="2"/>
  <c r="C32" i="2"/>
  <c r="D32" i="2"/>
  <c r="E32" i="2"/>
  <c r="E23" i="2"/>
  <c r="C23" i="2"/>
  <c r="C8" i="2"/>
  <c r="C63" i="2" s="1"/>
  <c r="D8" i="2" s="1"/>
  <c r="D63" i="2" s="1"/>
  <c r="E8" i="2" s="1"/>
  <c r="E63" i="2" s="1"/>
  <c r="C33" i="2" l="1"/>
  <c r="C46" i="2"/>
  <c r="C17" i="2"/>
  <c r="D72" i="2" s="1"/>
  <c r="E53" i="2"/>
  <c r="D53" i="2"/>
  <c r="C53" i="2"/>
  <c r="C58" i="2"/>
  <c r="C69" i="2" s="1"/>
  <c r="E58" i="2"/>
  <c r="E69" i="2" s="1"/>
  <c r="E49" i="2"/>
  <c r="E55" i="2"/>
  <c r="E66" i="2" s="1"/>
  <c r="D55" i="2"/>
  <c r="D66" i="2" s="1"/>
  <c r="E50" i="2"/>
  <c r="D49" i="2"/>
  <c r="C51" i="2"/>
  <c r="C64" i="2" s="1"/>
  <c r="D9" i="2" s="1"/>
  <c r="C57" i="2"/>
  <c r="C68" i="2" s="1"/>
  <c r="D54" i="2"/>
  <c r="C54" i="2"/>
  <c r="E56" i="2"/>
  <c r="E67" i="2" s="1"/>
  <c r="C49" i="2"/>
  <c r="C62" i="2" s="1"/>
  <c r="D7" i="2" s="1"/>
  <c r="D51" i="2"/>
  <c r="D58" i="2"/>
  <c r="D69" i="2" s="1"/>
  <c r="C56" i="2"/>
  <c r="C67" i="2" s="1"/>
  <c r="C55" i="2"/>
  <c r="C66" i="2" s="1"/>
  <c r="D50" i="2"/>
  <c r="E57" i="2"/>
  <c r="E68" i="2" s="1"/>
  <c r="D56" i="2"/>
  <c r="D67" i="2" s="1"/>
  <c r="E51" i="2"/>
  <c r="D57" i="2"/>
  <c r="D68" i="2" s="1"/>
  <c r="E54" i="2"/>
  <c r="C50" i="2"/>
  <c r="D33" i="2"/>
  <c r="D46" i="2"/>
  <c r="E33" i="2"/>
  <c r="E46" i="2"/>
  <c r="D73" i="2" l="1"/>
  <c r="D17" i="2"/>
  <c r="D59" i="2"/>
  <c r="B73" i="2" s="1"/>
  <c r="E59" i="2"/>
  <c r="B74" i="2" s="1"/>
  <c r="C59" i="2"/>
  <c r="B72" i="2" s="1"/>
  <c r="D62" i="2"/>
  <c r="D64" i="2"/>
  <c r="E9" i="2" s="1"/>
  <c r="E64" i="2" s="1"/>
  <c r="D74" i="2" l="1"/>
  <c r="E62" i="2"/>
  <c r="E17" i="2"/>
  <c r="E18" i="1" l="1"/>
  <c r="G18" i="1" l="1"/>
  <c r="H18" i="1"/>
  <c r="G26" i="1"/>
  <c r="H26" i="1"/>
  <c r="G29" i="1"/>
  <c r="H29" i="1"/>
  <c r="E29" i="1" l="1"/>
</calcChain>
</file>

<file path=xl/sharedStrings.xml><?xml version="1.0" encoding="utf-8"?>
<sst xmlns="http://schemas.openxmlformats.org/spreadsheetml/2006/main" count="323" uniqueCount="111">
  <si>
    <t>Fontossági sorrend</t>
  </si>
  <si>
    <t>Az érintett ellátásért felelős(ök) megnevezése</t>
  </si>
  <si>
    <t>Tervezett nettó költség</t>
  </si>
  <si>
    <t>(eFt)</t>
  </si>
  <si>
    <t>Forrás megnevezése</t>
  </si>
  <si>
    <t>Tervezett időtáv</t>
  </si>
  <si>
    <t>Kezdés</t>
  </si>
  <si>
    <t>Befejezés</t>
  </si>
  <si>
    <t>1.</t>
  </si>
  <si>
    <t>2.</t>
  </si>
  <si>
    <t>A tervet benyújtó szervezet megnevezése:</t>
  </si>
  <si>
    <t>Víziközmű-szolgáltató megnevezése:</t>
  </si>
  <si>
    <t>Víziközmű-szolgáltatási ágazat megnevezése:</t>
  </si>
  <si>
    <t>Víziközmű-rendszer kódja: **</t>
  </si>
  <si>
    <t>FELÚJÍTÁSOK ÉS PÓTLÁSOK ÖSSZEFOGLALÓ TÁBLÁZATA</t>
  </si>
  <si>
    <t>Felújítás és pótlás megnevezése</t>
  </si>
  <si>
    <t>(rövid /  közép / hosszú)</t>
  </si>
  <si>
    <t xml:space="preserve">A felújítás és pótlás ütemezése a tervezési időszak évei szerint </t>
  </si>
  <si>
    <t>Megvalósítás várható időtartama</t>
  </si>
  <si>
    <t>BÁCSVÍZ Víz- és Csatornaszolgáltató Zártkörűen működő Részvénytársaság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</si>
  <si>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</si>
  <si>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X</t>
  </si>
  <si>
    <t>rövid</t>
  </si>
  <si>
    <t>közép</t>
  </si>
  <si>
    <t>hosszú</t>
  </si>
  <si>
    <t>A Vksztv. 11. § (4) bekezdés szerinti véleményező fél megnevezése:</t>
  </si>
  <si>
    <t>Vízjogi üzemeltetési/ fennmaradási engedély száma</t>
  </si>
  <si>
    <t>I. ütem</t>
  </si>
  <si>
    <t>II. ütem</t>
  </si>
  <si>
    <t>III. ütem</t>
  </si>
  <si>
    <t>Éves bérleti díj:</t>
  </si>
  <si>
    <t>eFt</t>
  </si>
  <si>
    <t>Korábbi időszakról áthozott</t>
  </si>
  <si>
    <t>Rövid</t>
  </si>
  <si>
    <t>Közép</t>
  </si>
  <si>
    <t>Hosszú</t>
  </si>
  <si>
    <t>Bérleti díj</t>
  </si>
  <si>
    <t>Lakossági önerő</t>
  </si>
  <si>
    <t>Rendelkezésre álló göngyölt forrás</t>
  </si>
  <si>
    <t>Maradvány</t>
  </si>
  <si>
    <t>VK elsz. értékcsökkenés *</t>
  </si>
  <si>
    <t>*vagyonkezelés időszakában elszámolt, az ellátásért felelősök részére pénzügyileg átadott fel nem használt értékcsökkenési leírás összege</t>
  </si>
  <si>
    <t>I. ütem összesen</t>
  </si>
  <si>
    <t>II. ütem összesen</t>
  </si>
  <si>
    <t>III. ütem összesen</t>
  </si>
  <si>
    <t>Önkormányzati forrás</t>
  </si>
  <si>
    <t>BERUHÁZÁSOK ÖSSZEFOGLALÓ TÁBLÁZATA</t>
  </si>
  <si>
    <t>Beruházás megnevezése</t>
  </si>
  <si>
    <t>Vízjogi létesítési/elvi engedély száma</t>
  </si>
  <si>
    <t xml:space="preserve">A beruházás ütemezése a tervezési időszak évei szerint </t>
  </si>
  <si>
    <t>Pályázati forrás</t>
  </si>
  <si>
    <t>Beruházás</t>
  </si>
  <si>
    <t>Felújítás</t>
  </si>
  <si>
    <t>Tervezett felújítás, pótlás felhasználás összesen</t>
  </si>
  <si>
    <t>Tervezett beruházás felhasználás összesen</t>
  </si>
  <si>
    <t xml:space="preserve">Felújítás és beruházás </t>
  </si>
  <si>
    <t>Üzemeltetői előleg</t>
  </si>
  <si>
    <t>Tervezett felújítás és beruházás  összesen</t>
  </si>
  <si>
    <t>Víziközmű-fejlesztési hozzájárulás***</t>
  </si>
  <si>
    <t>Forrás átcsoportosítás - BD**</t>
  </si>
  <si>
    <t>Forrás átcsoportosítás - VK**</t>
  </si>
  <si>
    <t>*** BÁCSVÍZ Zrt. számláján nyilvántartott</t>
  </si>
  <si>
    <t>Rendelkezésre álló források megnevezése</t>
  </si>
  <si>
    <t>Felhasználások megnevezése</t>
  </si>
  <si>
    <t>Csatornaszolgáltatás</t>
  </si>
  <si>
    <t>Martfű Önkormányzata</t>
  </si>
  <si>
    <t>21-02626-1-001-00-04</t>
  </si>
  <si>
    <t>MEKH eljárási díj</t>
  </si>
  <si>
    <t>-</t>
  </si>
  <si>
    <t>MEKH és Katasztrófavédelmi hatósági eljárási díj</t>
  </si>
  <si>
    <t>Szivattyú és keverő pótlások és felújítások hálózaton és szennyvíztisztító telepen</t>
  </si>
  <si>
    <t>Rendkívüli helyzetből adódó azonnali feladatok</t>
  </si>
  <si>
    <t>Közbenső és utóülepítő kotró felújítása</t>
  </si>
  <si>
    <t>Szennyvízcsatorna felújítás</t>
  </si>
  <si>
    <t>Szennyvíztisztító telepi kezelőépület nyílászárók cseréje</t>
  </si>
  <si>
    <t>Szennyvízcsatorna hálózat rekonstrukció</t>
  </si>
  <si>
    <t>36600/316-16/2022</t>
  </si>
  <si>
    <t>Napelemes erőmű létesítése</t>
  </si>
  <si>
    <t>Tisztított szennyvíz vezeték elzárószerelvény beépítés</t>
  </si>
  <si>
    <t>Gördülő fejlesztési terv a 2024 - 2038 időszakra</t>
  </si>
  <si>
    <t>Iszapvíztelenítő centrifuga pótlás energiahatékonysági pályázatból</t>
  </si>
  <si>
    <t>Szivattyú pótlás pályázatból</t>
  </si>
  <si>
    <t>Oxigén szondák és vezérlő pótlása</t>
  </si>
  <si>
    <t>Fenntartási összeg****</t>
  </si>
  <si>
    <t>fejlesztési ütem</t>
  </si>
  <si>
    <t>Tervezett feladatok nettó költsége a teljes ütem tekintetében (eFt)</t>
  </si>
  <si>
    <t>Rendelkezésre álló források számszerűsített értéke a teljes ütem tekintetében (eFt)</t>
  </si>
  <si>
    <t>I.ütem</t>
  </si>
  <si>
    <t>II.ütem</t>
  </si>
  <si>
    <t>III.ütem</t>
  </si>
  <si>
    <t>**** A 24/2023. (XII.13.) EM rendelet szerinti, a BÁCSVÍZ Zrt. számláján nyilvántartott összeg</t>
  </si>
  <si>
    <t>Szivattyú pótlások és felújítások hálózaton</t>
  </si>
  <si>
    <t>Szolnoki utca NA200 beton gerinc és bekötő csatornák felújítása 200fm</t>
  </si>
  <si>
    <t>* a megfelelő szövegrészt aláhúzással kell jelölni</t>
  </si>
  <si>
    <t>** a Hivatal által a működési engedélyben megállapított VKR-kód</t>
  </si>
  <si>
    <t>**közműves szennyvízelvezetés és -tisztítás VKR-en képződő bérleti díjból és VK elszámolás értékcsökkenésből történő átcsoportosítás, melyet az ellátás biztonság, az üzemeltetés folytonosságának fenntartása, a lakosság egészséges ivóvízzel történő ellátása feltétlenül indokolja</t>
  </si>
  <si>
    <t>*** A 24/2023. (XII.13.) EM rendelet szerinti, a BÁCSVÍZ Zrt. számláján nyilvántartott összeg</t>
  </si>
  <si>
    <t>Fenntartási összeg ***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</si>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</sst>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2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sz val="12"/>
      <color indexed="8"/>
      <name val="Verdana"/>
      <family val="2"/>
      <charset val="238"/>
    </font>
    <font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9" fillId="0" borderId="0" applyNumberFormat="0" applyFill="0" applyBorder="0" applyProtection="0">
      <alignment vertical="top" wrapText="1"/>
    </xf>
    <xf numFmtId="0" fontId="19" fillId="0" borderId="0" applyNumberFormat="0" applyFill="0" applyBorder="0" applyProtection="0">
      <alignment vertical="top" wrapText="1"/>
    </xf>
  </cellStyleXfs>
  <cellXfs count="228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top" wrapText="1"/>
    </xf>
    <xf numFmtId="3" fontId="7" fillId="0" borderId="1" xfId="0" applyNumberFormat="1" applyFont="1" applyBorder="1" applyAlignment="1">
      <alignment horizontal="right" vertical="center" wrapText="1"/>
    </xf>
    <xf numFmtId="0" fontId="12" fillId="0" borderId="0" xfId="0" applyFont="1" applyAlignment="1">
      <alignment vertical="top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0" xfId="0" applyNumberFormat="1"/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3" fontId="6" fillId="6" borderId="1" xfId="0" applyNumberFormat="1" applyFont="1" applyFill="1" applyBorder="1" applyAlignment="1">
      <alignment horizontal="right" vertical="center"/>
    </xf>
    <xf numFmtId="3" fontId="8" fillId="6" borderId="1" xfId="0" applyNumberFormat="1" applyFont="1" applyFill="1" applyBorder="1" applyAlignment="1">
      <alignment horizontal="right" vertical="center"/>
    </xf>
    <xf numFmtId="3" fontId="5" fillId="7" borderId="0" xfId="0" applyNumberFormat="1" applyFont="1" applyFill="1" applyAlignment="1">
      <alignment horizontal="right" vertical="center" wrapText="1"/>
    </xf>
    <xf numFmtId="0" fontId="5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3" fontId="2" fillId="0" borderId="7" xfId="0" applyNumberFormat="1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1" fontId="9" fillId="0" borderId="7" xfId="0" applyNumberFormat="1" applyFont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vertical="center"/>
    </xf>
    <xf numFmtId="1" fontId="10" fillId="0" borderId="7" xfId="0" applyNumberFormat="1" applyFont="1" applyBorder="1" applyAlignment="1">
      <alignment horizontal="center" vertical="center" wrapText="1"/>
    </xf>
    <xf numFmtId="1" fontId="9" fillId="2" borderId="7" xfId="0" applyNumberFormat="1" applyFont="1" applyFill="1" applyBorder="1" applyAlignment="1">
      <alignment horizontal="center" vertical="center"/>
    </xf>
    <xf numFmtId="1" fontId="11" fillId="3" borderId="7" xfId="0" applyNumberFormat="1" applyFont="1" applyFill="1" applyBorder="1" applyAlignment="1">
      <alignment vertical="center"/>
    </xf>
    <xf numFmtId="1" fontId="11" fillId="4" borderId="7" xfId="0" applyNumberFormat="1" applyFont="1" applyFill="1" applyBorder="1" applyAlignment="1">
      <alignment vertical="center"/>
    </xf>
    <xf numFmtId="0" fontId="0" fillId="4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3" fillId="0" borderId="4" xfId="0" applyFont="1" applyBorder="1" applyAlignment="1">
      <alignment horizontal="center" vertical="center" wrapText="1"/>
    </xf>
    <xf numFmtId="3" fontId="6" fillId="6" borderId="7" xfId="0" applyNumberFormat="1" applyFont="1" applyFill="1" applyBorder="1" applyAlignment="1">
      <alignment horizontal="right" vertical="center"/>
    </xf>
    <xf numFmtId="3" fontId="5" fillId="9" borderId="1" xfId="0" applyNumberFormat="1" applyFont="1" applyFill="1" applyBorder="1" applyAlignment="1">
      <alignment horizontal="right" vertical="center" wrapText="1"/>
    </xf>
    <xf numFmtId="3" fontId="5" fillId="9" borderId="7" xfId="0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vertical="center" wrapText="1"/>
    </xf>
    <xf numFmtId="3" fontId="5" fillId="0" borderId="8" xfId="0" applyNumberFormat="1" applyFont="1" applyBorder="1" applyAlignment="1">
      <alignment horizontal="right" vertical="center" wrapText="1"/>
    </xf>
    <xf numFmtId="3" fontId="6" fillId="0" borderId="8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 wrapText="1"/>
    </xf>
    <xf numFmtId="3" fontId="5" fillId="0" borderId="5" xfId="0" applyNumberFormat="1" applyFont="1" applyBorder="1" applyAlignment="1">
      <alignment horizontal="right" vertical="center" wrapText="1"/>
    </xf>
    <xf numFmtId="3" fontId="5" fillId="0" borderId="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3" fontId="6" fillId="6" borderId="6" xfId="0" applyNumberFormat="1" applyFont="1" applyFill="1" applyBorder="1" applyAlignment="1">
      <alignment horizontal="right" vertical="center"/>
    </xf>
    <xf numFmtId="0" fontId="13" fillId="0" borderId="9" xfId="0" applyFont="1" applyBorder="1" applyAlignment="1">
      <alignment vertical="center" wrapText="1"/>
    </xf>
    <xf numFmtId="3" fontId="14" fillId="0" borderId="9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8" fillId="0" borderId="0" xfId="0" applyFont="1"/>
    <xf numFmtId="3" fontId="17" fillId="6" borderId="7" xfId="0" applyNumberFormat="1" applyFont="1" applyFill="1" applyBorder="1" applyAlignment="1">
      <alignment horizontal="right" vertical="center" wrapText="1"/>
    </xf>
    <xf numFmtId="0" fontId="5" fillId="6" borderId="7" xfId="0" applyFont="1" applyFill="1" applyBorder="1" applyAlignment="1">
      <alignment vertical="center" wrapText="1"/>
    </xf>
    <xf numFmtId="0" fontId="18" fillId="6" borderId="7" xfId="0" applyFont="1" applyFill="1" applyBorder="1" applyAlignment="1">
      <alignment vertical="center" wrapText="1"/>
    </xf>
    <xf numFmtId="3" fontId="6" fillId="0" borderId="7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3" fontId="11" fillId="0" borderId="15" xfId="0" applyNumberFormat="1" applyFont="1" applyBorder="1" applyAlignment="1">
      <alignment vertical="center"/>
    </xf>
    <xf numFmtId="1" fontId="11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right" vertical="center" wrapText="1"/>
    </xf>
    <xf numFmtId="0" fontId="11" fillId="0" borderId="0" xfId="2" applyFont="1" applyAlignment="1"/>
    <xf numFmtId="0" fontId="11" fillId="0" borderId="0" xfId="2" applyFont="1" applyAlignment="1">
      <alignment horizontal="left" vertical="center"/>
    </xf>
    <xf numFmtId="0" fontId="11" fillId="0" borderId="14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 wrapText="1"/>
    </xf>
    <xf numFmtId="3" fontId="11" fillId="0" borderId="14" xfId="2" applyNumberFormat="1" applyFont="1" applyBorder="1" applyAlignment="1">
      <alignment vertical="center"/>
    </xf>
    <xf numFmtId="0" fontId="11" fillId="0" borderId="14" xfId="1" applyFont="1" applyBorder="1" applyAlignment="1">
      <alignment horizontal="center" vertical="center" wrapText="1"/>
    </xf>
    <xf numFmtId="3" fontId="11" fillId="0" borderId="14" xfId="1" applyNumberFormat="1" applyFont="1" applyBorder="1" applyAlignment="1">
      <alignment vertical="center"/>
    </xf>
    <xf numFmtId="0" fontId="11" fillId="0" borderId="17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 wrapText="1"/>
    </xf>
    <xf numFmtId="3" fontId="11" fillId="0" borderId="17" xfId="2" applyNumberFormat="1" applyFont="1" applyBorder="1" applyAlignment="1">
      <alignment vertical="center"/>
    </xf>
    <xf numFmtId="0" fontId="11" fillId="0" borderId="19" xfId="2" applyFont="1" applyBorder="1" applyAlignment="1">
      <alignment horizontal="center" vertical="center" wrapText="1"/>
    </xf>
    <xf numFmtId="3" fontId="11" fillId="0" borderId="19" xfId="2" applyNumberFormat="1" applyFont="1" applyBorder="1" applyAlignment="1">
      <alignment vertical="center"/>
    </xf>
    <xf numFmtId="0" fontId="11" fillId="0" borderId="19" xfId="2" applyFont="1" applyBorder="1" applyAlignment="1">
      <alignment horizontal="center" vertical="center"/>
    </xf>
    <xf numFmtId="1" fontId="9" fillId="2" borderId="20" xfId="0" applyNumberFormat="1" applyFont="1" applyFill="1" applyBorder="1" applyAlignment="1">
      <alignment horizontal="center" vertical="center"/>
    </xf>
    <xf numFmtId="1" fontId="11" fillId="4" borderId="20" xfId="0" applyNumberFormat="1" applyFont="1" applyFill="1" applyBorder="1" applyAlignment="1">
      <alignment vertical="center"/>
    </xf>
    <xf numFmtId="0" fontId="11" fillId="0" borderId="18" xfId="2" applyFont="1" applyBorder="1" applyAlignment="1">
      <alignment horizontal="center" vertical="center"/>
    </xf>
    <xf numFmtId="1" fontId="16" fillId="0" borderId="20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 wrapText="1"/>
    </xf>
    <xf numFmtId="0" fontId="0" fillId="3" borderId="15" xfId="0" applyFill="1" applyBorder="1" applyAlignment="1">
      <alignment vertical="center"/>
    </xf>
    <xf numFmtId="0" fontId="0" fillId="4" borderId="15" xfId="0" applyFill="1" applyBorder="1" applyAlignment="1">
      <alignment vertical="center"/>
    </xf>
    <xf numFmtId="0" fontId="11" fillId="0" borderId="24" xfId="2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 wrapText="1"/>
    </xf>
    <xf numFmtId="3" fontId="11" fillId="0" borderId="27" xfId="1" applyNumberFormat="1" applyFont="1" applyBorder="1" applyAlignment="1">
      <alignment vertical="center"/>
    </xf>
    <xf numFmtId="0" fontId="11" fillId="0" borderId="28" xfId="2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" fontId="11" fillId="0" borderId="16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vertical="center"/>
    </xf>
    <xf numFmtId="0" fontId="11" fillId="0" borderId="15" xfId="0" applyFont="1" applyBorder="1" applyAlignment="1">
      <alignment horizontal="left" vertical="center" wrapText="1"/>
    </xf>
    <xf numFmtId="0" fontId="2" fillId="0" borderId="1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" fontId="11" fillId="0" borderId="26" xfId="0" applyNumberFormat="1" applyFont="1" applyBorder="1" applyAlignment="1">
      <alignment horizontal="left" vertical="center" wrapText="1"/>
    </xf>
    <xf numFmtId="0" fontId="11" fillId="0" borderId="17" xfId="2" applyFont="1" applyFill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1" fillId="0" borderId="17" xfId="2" applyFont="1" applyFill="1" applyBorder="1" applyAlignment="1">
      <alignment vertical="center" wrapText="1"/>
    </xf>
    <xf numFmtId="0" fontId="11" fillId="0" borderId="14" xfId="1" applyFont="1" applyFill="1" applyBorder="1" applyAlignment="1">
      <alignment vertical="center" wrapText="1"/>
    </xf>
    <xf numFmtId="0" fontId="11" fillId="0" borderId="19" xfId="2" applyFont="1" applyFill="1" applyBorder="1" applyAlignment="1">
      <alignment horizontal="left" vertical="center" wrapText="1"/>
    </xf>
    <xf numFmtId="1" fontId="11" fillId="0" borderId="23" xfId="0" applyNumberFormat="1" applyFont="1" applyBorder="1" applyAlignment="1">
      <alignment horizontal="left" vertical="center" wrapText="1"/>
    </xf>
    <xf numFmtId="0" fontId="3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0" fillId="3" borderId="20" xfId="0" applyFill="1" applyBorder="1" applyAlignment="1">
      <alignment vertical="center"/>
    </xf>
    <xf numFmtId="0" fontId="0" fillId="4" borderId="20" xfId="0" applyFill="1" applyBorder="1" applyAlignment="1">
      <alignment vertical="center"/>
    </xf>
    <xf numFmtId="0" fontId="11" fillId="0" borderId="29" xfId="0" applyFont="1" applyBorder="1" applyAlignment="1">
      <alignment horizontal="left" vertical="center" wrapText="1"/>
    </xf>
    <xf numFmtId="0" fontId="11" fillId="0" borderId="31" xfId="2" applyFont="1" applyBorder="1" applyAlignment="1">
      <alignment horizontal="center" vertical="center" wrapText="1"/>
    </xf>
    <xf numFmtId="3" fontId="11" fillId="0" borderId="29" xfId="0" applyNumberFormat="1" applyFont="1" applyBorder="1" applyAlignment="1">
      <alignment vertical="center"/>
    </xf>
    <xf numFmtId="0" fontId="3" fillId="0" borderId="32" xfId="0" applyFont="1" applyBorder="1" applyAlignment="1">
      <alignment horizontal="center" vertical="center"/>
    </xf>
    <xf numFmtId="0" fontId="11" fillId="0" borderId="18" xfId="2" applyFont="1" applyFill="1" applyBorder="1" applyAlignment="1">
      <alignment horizontal="left" vertical="center" wrapText="1"/>
    </xf>
    <xf numFmtId="0" fontId="11" fillId="0" borderId="18" xfId="2" applyFont="1" applyBorder="1" applyAlignment="1">
      <alignment horizontal="center" vertical="center" wrapText="1"/>
    </xf>
    <xf numFmtId="3" fontId="11" fillId="0" borderId="18" xfId="2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1" fillId="0" borderId="20" xfId="2" applyFont="1" applyBorder="1" applyAlignment="1">
      <alignment horizontal="center" vertical="center" wrapText="1"/>
    </xf>
    <xf numFmtId="3" fontId="11" fillId="0" borderId="20" xfId="0" applyNumberFormat="1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5" fillId="0" borderId="20" xfId="0" applyFont="1" applyBorder="1" applyAlignment="1">
      <alignment vertical="center" wrapText="1"/>
    </xf>
    <xf numFmtId="3" fontId="7" fillId="0" borderId="20" xfId="0" applyNumberFormat="1" applyFont="1" applyBorder="1" applyAlignment="1">
      <alignment horizontal="right" vertical="center" wrapText="1"/>
    </xf>
    <xf numFmtId="3" fontId="6" fillId="6" borderId="20" xfId="0" applyNumberFormat="1" applyFont="1" applyFill="1" applyBorder="1" applyAlignment="1">
      <alignment horizontal="right" vertical="center"/>
    </xf>
    <xf numFmtId="3" fontId="8" fillId="6" borderId="20" xfId="0" applyNumberFormat="1" applyFont="1" applyFill="1" applyBorder="1" applyAlignment="1">
      <alignment horizontal="right" vertical="center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20" fillId="9" borderId="20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horizontal="left" vertical="center" wrapText="1"/>
    </xf>
    <xf numFmtId="0" fontId="9" fillId="0" borderId="31" xfId="2" applyFont="1" applyBorder="1" applyAlignment="1">
      <alignment horizontal="center" vertical="center" wrapText="1"/>
    </xf>
    <xf numFmtId="3" fontId="9" fillId="0" borderId="35" xfId="0" applyNumberFormat="1" applyFont="1" applyBorder="1" applyAlignment="1">
      <alignment vertical="center"/>
    </xf>
    <xf numFmtId="0" fontId="1" fillId="0" borderId="2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9" fillId="0" borderId="36" xfId="2" applyFont="1" applyBorder="1" applyAlignment="1">
      <alignment horizontal="center" vertical="center"/>
    </xf>
    <xf numFmtId="0" fontId="9" fillId="0" borderId="14" xfId="2" applyFont="1" applyBorder="1" applyAlignment="1">
      <alignment horizontal="center" vertical="center" wrapText="1"/>
    </xf>
    <xf numFmtId="3" fontId="9" fillId="0" borderId="14" xfId="2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/>
    <xf numFmtId="0" fontId="3" fillId="0" borderId="0" xfId="0" applyFont="1" applyAlignment="1">
      <alignment vertical="center" wrapText="1"/>
    </xf>
    <xf numFmtId="0" fontId="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1" fillId="0" borderId="0" xfId="1" applyFont="1" applyBorder="1" applyAlignment="1">
      <alignment horizontal="left"/>
    </xf>
    <xf numFmtId="0" fontId="11" fillId="0" borderId="21" xfId="2" applyFont="1" applyBorder="1" applyAlignment="1">
      <alignment horizontal="center" vertical="center" wrapText="1"/>
    </xf>
    <xf numFmtId="0" fontId="11" fillId="0" borderId="30" xfId="2" applyFont="1" applyBorder="1" applyAlignment="1">
      <alignment horizontal="center" vertical="center" wrapText="1"/>
    </xf>
    <xf numFmtId="0" fontId="9" fillId="0" borderId="30" xfId="2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0" fontId="11" fillId="0" borderId="25" xfId="2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36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9" borderId="4" xfId="0" applyFont="1" applyFill="1" applyBorder="1" applyAlignment="1">
      <alignment horizontal="left" vertical="center" wrapText="1"/>
    </xf>
    <xf numFmtId="0" fontId="5" fillId="9" borderId="5" xfId="0" applyFont="1" applyFill="1" applyBorder="1" applyAlignment="1">
      <alignment horizontal="left" vertical="center" wrapText="1"/>
    </xf>
    <xf numFmtId="0" fontId="5" fillId="5" borderId="10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left" vertical="center" wrapText="1"/>
    </xf>
    <xf numFmtId="0" fontId="5" fillId="5" borderId="12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3" fontId="21" fillId="0" borderId="20" xfId="0" applyNumberFormat="1" applyFont="1" applyBorder="1" applyAlignment="1">
      <alignment horizontal="center" vertical="center"/>
    </xf>
    <xf numFmtId="3" fontId="21" fillId="9" borderId="20" xfId="0" applyNumberFormat="1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</cellXfs>
  <cellStyles count="3">
    <cellStyle name="Normál" xfId="0" builtinId="0"/>
    <cellStyle name="Normál 2" xfId="2"/>
    <cellStyle name="Normá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iagara\Users\GFT\2017-2031\&#214;nkorm&#225;nyzatok\Hat&#225;rozat%20tov&#225;bb&#237;t&#225;s\Excel%20iktat&#225;s%20t&#225;bl&#225;za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FT%20terv/2024-2038/M&#243;dos&#237;t&#225;s/Izs&#225;k%20-%20&#193;gasegyh&#225;za/GFT-2024_Izs&#225;k-&#193;gas-Orgov&#225;ny_szennyv&#237;z_F&#21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doc"/>
      <sheetName val="Munka2"/>
    </sheetNames>
    <sheetDataSet>
      <sheetData sheetId="0">
        <row r="21">
          <cell r="K21" t="str">
            <v>Vörös Róbert</v>
          </cell>
        </row>
      </sheetData>
      <sheetData sheetId="1">
        <row r="1">
          <cell r="A1" t="str">
            <v>Aczél Péter</v>
          </cell>
          <cell r="E1" t="str">
            <v>Publikus</v>
          </cell>
          <cell r="G1" t="str">
            <v>Adatkérés és adatszolgáltatás</v>
          </cell>
          <cell r="I1" t="str">
            <v>Ajánlott</v>
          </cell>
        </row>
        <row r="2">
          <cell r="A2" t="str">
            <v>Ájpli Adrienn</v>
          </cell>
          <cell r="E2" t="str">
            <v>Ügyfelet érintő</v>
          </cell>
          <cell r="G2" t="str">
            <v>Adatszolgáltatás</v>
          </cell>
          <cell r="I2" t="str">
            <v>Ajánlott+Elsőbbségi</v>
          </cell>
        </row>
        <row r="3">
          <cell r="A3" t="str">
            <v>Almási Andrea</v>
          </cell>
          <cell r="E3" t="str">
            <v>Bizalmas</v>
          </cell>
          <cell r="G3" t="str">
            <v>Adatváltozás, szerződéskötés /névátírás, adatvált., dokum.bekérés, végszámla megküld., szerződés megküld., VFH, KIK-FOR, Eszközkezelő/eseti vízvételezés</v>
          </cell>
          <cell r="I3" t="str">
            <v>Elsőbbségi</v>
          </cell>
        </row>
        <row r="4">
          <cell r="A4" t="str">
            <v>Angeli Zoltán</v>
          </cell>
          <cell r="G4" t="str">
            <v>Adatvédelem</v>
          </cell>
          <cell r="I4" t="str">
            <v>E-mail</v>
          </cell>
        </row>
        <row r="5">
          <cell r="A5" t="str">
            <v>Angyal Anita</v>
          </cell>
          <cell r="G5" t="str">
            <v>Adományok, támogatások igazolásai</v>
          </cell>
          <cell r="I5" t="str">
            <v>Fax</v>
          </cell>
        </row>
        <row r="6">
          <cell r="A6" t="str">
            <v>Angyal János</v>
          </cell>
          <cell r="G6" t="str">
            <v>Adósságkezelés, lakásfenntartási támogatás</v>
          </cell>
          <cell r="I6" t="str">
            <v>Futár</v>
          </cell>
        </row>
        <row r="7">
          <cell r="A7" t="str">
            <v xml:space="preserve">Bácsiné Római Erzsébet  </v>
          </cell>
          <cell r="G7" t="str">
            <v>Árajánlat, megrendelés</v>
          </cell>
          <cell r="I7" t="str">
            <v>Gyorsposta</v>
          </cell>
        </row>
        <row r="8">
          <cell r="A8" t="str">
            <v>Baki Zoltán</v>
          </cell>
          <cell r="G8" t="str">
            <v>Árajánlatkérés, megrendelés</v>
          </cell>
          <cell r="I8" t="str">
            <v>Normál posta</v>
          </cell>
        </row>
        <row r="9">
          <cell r="A9" t="str">
            <v>Bakosné Bodor Éva</v>
          </cell>
          <cell r="G9" t="str">
            <v>Árajánlatok</v>
          </cell>
          <cell r="I9" t="str">
            <v>Postacsomag</v>
          </cell>
        </row>
        <row r="10">
          <cell r="A10" t="str">
            <v>Bálint Csilla</v>
          </cell>
          <cell r="G10" t="str">
            <v>Árajánlatok, megrendelések</v>
          </cell>
          <cell r="I10" t="str">
            <v>Személyes</v>
          </cell>
        </row>
        <row r="11">
          <cell r="A11" t="str">
            <v>Balogh Ildikó</v>
          </cell>
          <cell r="G11" t="str">
            <v>Árajánlatok, megrendelések, szerződések</v>
          </cell>
          <cell r="I11" t="str">
            <v>Tértivevény</v>
          </cell>
        </row>
        <row r="12">
          <cell r="A12" t="str">
            <v>Balogh Zoltán</v>
          </cell>
          <cell r="G12" t="str">
            <v>Átvilágítások</v>
          </cell>
          <cell r="I12" t="str">
            <v>Tértivevény+Elsőbbségi</v>
          </cell>
        </row>
        <row r="13">
          <cell r="A13" t="str">
            <v>Baranyi Anita</v>
          </cell>
          <cell r="G13" t="str">
            <v>Bankokkal folytatott levelezés</v>
          </cell>
          <cell r="I13" t="str">
            <v>Válaszboríték</v>
          </cell>
        </row>
        <row r="14">
          <cell r="A14" t="str">
            <v>Baranyi Mónika</v>
          </cell>
          <cell r="G14" t="str">
            <v>Befogadói nyilatkozat kérés</v>
          </cell>
        </row>
        <row r="15">
          <cell r="A15" t="str">
            <v>Bekő Imréné</v>
          </cell>
          <cell r="G15" t="str">
            <v>Belső jelentések, adatszolgáltatás</v>
          </cell>
        </row>
        <row r="16">
          <cell r="A16" t="str">
            <v>Bélainé Gyenei Katalin</v>
          </cell>
          <cell r="G16" t="str">
            <v>Belső levelezés</v>
          </cell>
        </row>
        <row r="17">
          <cell r="A17" t="str">
            <v>Béni Zoltánné</v>
          </cell>
          <cell r="G17" t="str">
            <v>Beruházási és Fejlesztési Főmérnök</v>
          </cell>
        </row>
        <row r="18">
          <cell r="A18" t="str">
            <v>Benke Zoltán</v>
          </cell>
          <cell r="G18" t="str">
            <v>Beszerzési dokumentumok - árajánlatkérések, árajánlatok, megrendelések, visszaigazolások, eltérések rendezése, árlista</v>
          </cell>
        </row>
        <row r="19">
          <cell r="A19" t="str">
            <v>Bera Jánosné</v>
          </cell>
          <cell r="G19" t="str">
            <v>Bírósági iratok (letiltások, tartásdíjak)</v>
          </cell>
        </row>
        <row r="20">
          <cell r="A20" t="str">
            <v>Berecz Lajos</v>
          </cell>
          <cell r="G20" t="str">
            <v>Bírósági levelek</v>
          </cell>
        </row>
        <row r="21">
          <cell r="A21" t="str">
            <v>Berkes Attila</v>
          </cell>
          <cell r="G21" t="str">
            <v>Bírósági, rendőrségi levelek</v>
          </cell>
        </row>
        <row r="22">
          <cell r="A22" t="str">
            <v>Bernáth Zoltán</v>
          </cell>
          <cell r="G22" t="str">
            <v>Bírósági, rendőrségi megkeresések</v>
          </cell>
        </row>
        <row r="23">
          <cell r="A23" t="str">
            <v xml:space="preserve">Bibó Zoltán </v>
          </cell>
          <cell r="G23" t="str">
            <v>Biztosítási ügyek</v>
          </cell>
        </row>
        <row r="24">
          <cell r="A24" t="str">
            <v>Bimbó Anita</v>
          </cell>
          <cell r="G24" t="str">
            <v>Biztosítási, kártérítési ügyek</v>
          </cell>
        </row>
        <row r="25">
          <cell r="A25" t="str">
            <v>Bíró Erika</v>
          </cell>
          <cell r="G25" t="str">
            <v>Biztosítások</v>
          </cell>
        </row>
        <row r="26">
          <cell r="A26" t="str">
            <v>Bíró Gyöngyi</v>
          </cell>
          <cell r="G26" t="str">
            <v>Csatorna rákötés bejelentése</v>
          </cell>
        </row>
        <row r="27">
          <cell r="A27" t="str">
            <v>Bodor Diána Réka</v>
          </cell>
          <cell r="G27" t="str">
            <v>Csatornadíj, vízdíj elengedési kérelem,</v>
          </cell>
        </row>
        <row r="28">
          <cell r="A28" t="str">
            <v>Bodor Márta</v>
          </cell>
          <cell r="G28" t="str">
            <v>Csatornahasználat kezdetének igazolása</v>
          </cell>
        </row>
        <row r="29">
          <cell r="A29" t="str">
            <v>Borbély Zita</v>
          </cell>
          <cell r="G29" t="str">
            <v>Csatornára való csatlakozás bejelentése</v>
          </cell>
        </row>
        <row r="30">
          <cell r="A30" t="str">
            <v>Bődi Andrea</v>
          </cell>
          <cell r="G30" t="str">
            <v>Egészségbiztosítási pénztár (MEP)</v>
          </cell>
        </row>
        <row r="31">
          <cell r="A31" t="str">
            <v>Bujdosó Ágnes</v>
          </cell>
          <cell r="G31" t="str">
            <v>Egyéb</v>
          </cell>
        </row>
        <row r="32">
          <cell r="A32" t="str">
            <v>Czakó Tiborné</v>
          </cell>
          <cell r="G32" t="str">
            <v>Egyéb - Adatkérés, ajánlatkérés, követelés bejelentés</v>
          </cell>
        </row>
        <row r="33">
          <cell r="A33" t="str">
            <v>Czeglédi Krisztián</v>
          </cell>
          <cell r="G33" t="str">
            <v>Egyéb - adatszolgáltatás, referenciaigazolás, meghívók</v>
          </cell>
        </row>
        <row r="34">
          <cell r="A34" t="str">
            <v>Czeglédiné Ragó Katalin</v>
          </cell>
          <cell r="G34" t="str">
            <v xml:space="preserve">Egyéb adatszolgáltatás </v>
          </cell>
        </row>
        <row r="35">
          <cell r="A35" t="str">
            <v>Czombos Istvánné</v>
          </cell>
          <cell r="G35" t="str">
            <v>Egyéb mellékvízmérő átvétel</v>
          </cell>
        </row>
        <row r="36">
          <cell r="A36" t="str">
            <v>Csáki Gábor</v>
          </cell>
          <cell r="G36" t="str">
            <v>Egyéb, vegyes</v>
          </cell>
        </row>
        <row r="37">
          <cell r="A37" t="str">
            <v>Cselkó Attila</v>
          </cell>
          <cell r="G37" t="str">
            <v>Egyenlegközlés</v>
          </cell>
        </row>
        <row r="38">
          <cell r="A38" t="str">
            <v>Csernus Krisztián</v>
          </cell>
          <cell r="G38" t="str">
            <v>Egyenlegközlő levelek, folyószámla egyeztetés</v>
          </cell>
        </row>
        <row r="39">
          <cell r="A39" t="str">
            <v>Csiszár Endre</v>
          </cell>
          <cell r="G39" t="str">
            <v>Egyeztetési, engedélyeztetési, eljárási díjak</v>
          </cell>
        </row>
        <row r="40">
          <cell r="A40" t="str">
            <v>Csömör József</v>
          </cell>
          <cell r="G40" t="str">
            <v>Erdő-, vad- és halgazdálkodás hatósági levelei</v>
          </cell>
        </row>
        <row r="41">
          <cell r="A41" t="str">
            <v>Csővári János</v>
          </cell>
          <cell r="G41" t="str">
            <v>Értesítés mérőhely ellenőrzésről</v>
          </cell>
        </row>
        <row r="42">
          <cell r="A42" t="str">
            <v>Darányi Zsuzsanna</v>
          </cell>
          <cell r="G42" t="str">
            <v>Eszközök leltározásával kapcsolatos levelezések</v>
          </cell>
        </row>
        <row r="43">
          <cell r="A43" t="str">
            <v>Dávid Andrea</v>
          </cell>
          <cell r="G43" t="str">
            <v>Eszközök selejtezésével kapcsolatos levelezések</v>
          </cell>
        </row>
        <row r="44">
          <cell r="A44" t="str">
            <v>Debreczeniné Ponyókai Szandra</v>
          </cell>
          <cell r="G44" t="str">
            <v>Eszközökkel kapcsolatos egyeztetés, adatszolg.</v>
          </cell>
        </row>
        <row r="45">
          <cell r="A45" t="str">
            <v>DIAK1</v>
          </cell>
          <cell r="G45" t="str">
            <v>Expanzió-integráció</v>
          </cell>
        </row>
        <row r="46">
          <cell r="A46" t="str">
            <v>DIAK2</v>
          </cell>
          <cell r="G46" t="str">
            <v>Felszámolás, végelszámolás</v>
          </cell>
        </row>
        <row r="47">
          <cell r="A47" t="str">
            <v>Dinnyésné Kovács Edit</v>
          </cell>
          <cell r="G47" t="str">
            <v>Fizetési felszólítás</v>
          </cell>
        </row>
        <row r="48">
          <cell r="A48" t="str">
            <v>Dobozi Rózsa</v>
          </cell>
          <cell r="G48" t="str">
            <v xml:space="preserve">Fizetési felszólítás </v>
          </cell>
        </row>
        <row r="49">
          <cell r="A49" t="str">
            <v>Dombovári Ildikó</v>
          </cell>
          <cell r="G49" t="str">
            <v>Fizetési megállapodás, fizetési haladék</v>
          </cell>
        </row>
        <row r="50">
          <cell r="A50" t="str">
            <v>Domjánné Varga Erika</v>
          </cell>
          <cell r="G50" t="str">
            <v>Fogyasztói bejelentés</v>
          </cell>
        </row>
        <row r="51">
          <cell r="A51" t="str">
            <v>Domokos Erika</v>
          </cell>
          <cell r="G51" t="str">
            <v>Fogyasztói levelek</v>
          </cell>
        </row>
        <row r="52">
          <cell r="A52" t="str">
            <v>Dr. Balogh István</v>
          </cell>
          <cell r="G52" t="str">
            <v>Fogyasztói levelek - szennyvízmintavétel, szennyvízbírság</v>
          </cell>
        </row>
        <row r="53">
          <cell r="A53" t="str">
            <v>Dr. Kis Attila</v>
          </cell>
          <cell r="G53" t="str">
            <v>Fogyasztói panasz</v>
          </cell>
        </row>
        <row r="54">
          <cell r="A54" t="str">
            <v>Dr. Siposné Garabuczi Edit</v>
          </cell>
          <cell r="G54" t="str">
            <v>Fogyasztói panasz ivóvíz minőségre</v>
          </cell>
        </row>
        <row r="55">
          <cell r="A55" t="str">
            <v>Dr. Török Zoltán</v>
          </cell>
          <cell r="G55" t="str">
            <v>Fogyasztói panasz ivóvíz minőségre - Ügyfélszolgálatnak tájékoztatás</v>
          </cell>
        </row>
        <row r="56">
          <cell r="A56" t="str">
            <v>Erős László</v>
          </cell>
          <cell r="G56" t="str">
            <v>Fogyasztói panasz, számlareklamáció</v>
          </cell>
        </row>
        <row r="57">
          <cell r="A57" t="str">
            <v>Faragó Istvánné</v>
          </cell>
          <cell r="G57" t="str">
            <v>Földhivatali levelek</v>
          </cell>
        </row>
        <row r="58">
          <cell r="A58" t="str">
            <v>Farkas Györgyné</v>
          </cell>
          <cell r="G58" t="str">
            <v>Gázenergia</v>
          </cell>
        </row>
        <row r="59">
          <cell r="A59" t="str">
            <v>Farkas István</v>
          </cell>
          <cell r="G59" t="str">
            <v>Gépjármű javítás</v>
          </cell>
        </row>
        <row r="60">
          <cell r="A60" t="str">
            <v>Farkas-Katona Csilla</v>
          </cell>
          <cell r="G60" t="str">
            <v>Gördülő feljesztési terv</v>
          </cell>
        </row>
        <row r="61">
          <cell r="A61" t="str">
            <v>Fasimon Zoltánné</v>
          </cell>
          <cell r="G61" t="str">
            <v>Határozat, végzés</v>
          </cell>
        </row>
        <row r="62">
          <cell r="A62" t="str">
            <v>Fegyver Sándor</v>
          </cell>
          <cell r="G62" t="str">
            <v>Határozat, végzés - Magyar Kereskedelmi Engedélyezési Hivatal, 
Nemzeti Közlekedési Hatóság</v>
          </cell>
        </row>
        <row r="63">
          <cell r="A63" t="str">
            <v>Fejér Józsefné</v>
          </cell>
          <cell r="G63" t="str">
            <v>Határozatok, végzések</v>
          </cell>
        </row>
        <row r="64">
          <cell r="A64" t="str">
            <v>Fekete Andrea</v>
          </cell>
          <cell r="G64" t="str">
            <v xml:space="preserve">Hatósági levelek </v>
          </cell>
        </row>
        <row r="65">
          <cell r="A65" t="str">
            <v>Feketéné Vetró Éva</v>
          </cell>
          <cell r="G65" t="str">
            <v>Hatósági levelezés - Kormányhivatal, KTVF, VIZIG</v>
          </cell>
        </row>
        <row r="66">
          <cell r="A66" t="str">
            <v>Fitos Ferenc</v>
          </cell>
          <cell r="G66" t="str">
            <v>Hatósági levelezés /MEKH, FV, BT, Bíróság, Ügyészség, Rendőrség/                           </v>
          </cell>
        </row>
        <row r="67">
          <cell r="A67" t="str">
            <v>Flórián Sándorné</v>
          </cell>
          <cell r="G67" t="str">
            <v>Hatóságok - Békéltető Testület, Fogyasztóvédelmi Hatóság,  Magyar Energia Hivatal levelek</v>
          </cell>
        </row>
        <row r="68">
          <cell r="A68" t="str">
            <v>Fülöp István</v>
          </cell>
          <cell r="G68" t="str">
            <v>Hatóságok, rendőrség, kormányhivatal</v>
          </cell>
        </row>
        <row r="69">
          <cell r="A69" t="str">
            <v>Galántai László</v>
          </cell>
          <cell r="G69" t="str">
            <v>Havi vízdíj átalány változtatása</v>
          </cell>
        </row>
        <row r="70">
          <cell r="A70" t="str">
            <v>Gubényi István</v>
          </cell>
          <cell r="G70" t="str">
            <v>Helyi adók</v>
          </cell>
        </row>
        <row r="71">
          <cell r="A71" t="str">
            <v>Halasi Pál</v>
          </cell>
          <cell r="G71" t="str">
            <v>Hozzájárulások, engedélyek - használatbavételi, közterület-bontási, építési, fennmaradási - Hudra-Kiss Zs.</v>
          </cell>
        </row>
        <row r="72">
          <cell r="A72" t="str">
            <v>Halász Kitti</v>
          </cell>
          <cell r="G72" t="str">
            <v>Hozzájárulások, tervegyeztetések - Tervegyeztetés, hozzájárulások (útkezelői, közútkezelői, szakhatósági, tulajdonosi, vagyonkezelői, stb.) - Angeli Z.</v>
          </cell>
        </row>
        <row r="73">
          <cell r="A73" t="str">
            <v>Harkai Gábor</v>
          </cell>
          <cell r="G73" t="str">
            <v>Hozzánk érkezett vizsgálati eredmény, szakvélemény</v>
          </cell>
        </row>
        <row r="74">
          <cell r="A74" t="str">
            <v>Hegedűs László</v>
          </cell>
          <cell r="G74" t="str">
            <v>Időpont egyeztetések</v>
          </cell>
        </row>
        <row r="75">
          <cell r="A75" t="str">
            <v>Hegedűsné Molnár Andrea</v>
          </cell>
          <cell r="G75" t="str">
            <v>Időpont egyeztetések (vízmérő csere, kivizsgálás)</v>
          </cell>
        </row>
        <row r="76">
          <cell r="A76" t="str">
            <v>Herédi-Szabó Péter</v>
          </cell>
          <cell r="G76" t="str">
            <v>Igazgatóság és Felügyelő Bizottság levelezése</v>
          </cell>
        </row>
        <row r="77">
          <cell r="A77" t="str">
            <v>Holló Sándorné</v>
          </cell>
          <cell r="G77" t="str">
            <v>Igazolás /TTD, adósságcsökkentési tám., egyenleg, átlagfogy., haszn.vét.eng., kárigény/</v>
          </cell>
        </row>
        <row r="78">
          <cell r="A78" t="str">
            <v>Homola Anett</v>
          </cell>
          <cell r="G78" t="str">
            <v>Igazolások kiadása</v>
          </cell>
        </row>
        <row r="79">
          <cell r="A79" t="str">
            <v>Horváth András</v>
          </cell>
          <cell r="G79" t="str">
            <v>Ingatlanokkal kapcsolatos megkeresések</v>
          </cell>
        </row>
        <row r="80">
          <cell r="A80" t="str">
            <v>Horváthné Miklós Anita</v>
          </cell>
          <cell r="G80" t="str">
            <v>Irodaház és jóléti ingatlanok üzemeltetése</v>
          </cell>
        </row>
        <row r="81">
          <cell r="A81" t="str">
            <v>Hudra-Kiss Nikolett</v>
          </cell>
          <cell r="G81" t="str">
            <v>Irodaszer, nyomtatvány, kiadvány, újság</v>
          </cell>
        </row>
        <row r="82">
          <cell r="A82" t="str">
            <v>Hudra-Kiss Zsolt</v>
          </cell>
          <cell r="G82" t="str">
            <v>ISPA</v>
          </cell>
        </row>
        <row r="83">
          <cell r="A83" t="str">
            <v>Huszár István</v>
          </cell>
          <cell r="G83" t="str">
            <v>Ivóvíz-minőség javító program</v>
          </cell>
        </row>
        <row r="84">
          <cell r="A84" t="str">
            <v>Hürkecz Rita</v>
          </cell>
          <cell r="G84" t="str">
            <v>Ivóvízminőségi igazolások</v>
          </cell>
        </row>
        <row r="85">
          <cell r="A85" t="str">
            <v>IktatoGyak</v>
          </cell>
          <cell r="G85" t="str">
            <v>Járási kormányhivatalok földhivatali levelei</v>
          </cell>
        </row>
        <row r="86">
          <cell r="A86" t="str">
            <v>Ivaskó Csaba</v>
          </cell>
          <cell r="G86" t="str">
            <v>Jegyzőkönyvek</v>
          </cell>
        </row>
        <row r="87">
          <cell r="A87" t="str">
            <v>Joó Józsefné</v>
          </cell>
          <cell r="G87" t="str">
            <v>Jelentések</v>
          </cell>
        </row>
        <row r="88">
          <cell r="A88" t="str">
            <v>Kaiber János</v>
          </cell>
          <cell r="G88" t="str">
            <v>Karrier (álláspályázatok, önéletrajzok)</v>
          </cell>
        </row>
        <row r="89">
          <cell r="A89" t="str">
            <v>Káin Istvánné</v>
          </cell>
          <cell r="G89" t="str">
            <v>Kártérítési határozatok, kárügyek</v>
          </cell>
        </row>
        <row r="90">
          <cell r="A90" t="str">
            <v>Karuczka Gábor</v>
          </cell>
          <cell r="G90" t="str">
            <v>Katasztrófavédelem, iparbiztonság</v>
          </cell>
        </row>
        <row r="91">
          <cell r="A91" t="str">
            <v>Kecskésné Major Anita</v>
          </cell>
          <cell r="G91" t="str">
            <v>Kertészet</v>
          </cell>
        </row>
        <row r="92">
          <cell r="A92" t="str">
            <v xml:space="preserve">Kelő Gere Lászlóné </v>
          </cell>
          <cell r="G92" t="str">
            <v>Késedelmi kamat</v>
          </cell>
        </row>
        <row r="93">
          <cell r="A93" t="str">
            <v>Kerekes Tibor</v>
          </cell>
          <cell r="G93" t="str">
            <v>Készre jelentés, meghívó - helyszíni szemlére, műszaki átadás-átvételi eljárásra, közigazgatási bejárásra</v>
          </cell>
        </row>
        <row r="94">
          <cell r="A94" t="str">
            <v>Kézsmárki László</v>
          </cell>
          <cell r="G94" t="str">
            <v>Kollektív Szerződés, VKDSZ</v>
          </cell>
        </row>
        <row r="95">
          <cell r="A95" t="str">
            <v>Kiss Beáta</v>
          </cell>
          <cell r="G95" t="str">
            <v>Kormányhivatal</v>
          </cell>
        </row>
        <row r="96">
          <cell r="A96" t="str">
            <v>Kiss Géza</v>
          </cell>
          <cell r="G96" t="str">
            <v>Kormányhivatali levelezés</v>
          </cell>
        </row>
        <row r="97">
          <cell r="A97" t="str">
            <v>Kiss György</v>
          </cell>
          <cell r="G97" t="str">
            <v>Környezet- és természetvédelem</v>
          </cell>
        </row>
        <row r="98">
          <cell r="A98" t="str">
            <v>Kiss Lajosné</v>
          </cell>
          <cell r="G98" t="str">
            <v>Környezetvédelmi Felügyelőségek</v>
          </cell>
        </row>
        <row r="99">
          <cell r="A99" t="str">
            <v>Kissné Varga Éva</v>
          </cell>
          <cell r="G99" t="str">
            <v>Környezetvédelmi Felügyelőségek - Kozma Károlynak tájékoztatás</v>
          </cell>
        </row>
        <row r="100">
          <cell r="A100" t="str">
            <v>Koch Lajosné</v>
          </cell>
          <cell r="G100" t="str">
            <v>Közbeszerzés</v>
          </cell>
        </row>
        <row r="101">
          <cell r="A101" t="str">
            <v>Kollárik József</v>
          </cell>
          <cell r="G101" t="str">
            <v>Közgyűlés levelezése</v>
          </cell>
        </row>
        <row r="102">
          <cell r="A102" t="str">
            <v>Kollárikné Bóka Magdolna</v>
          </cell>
          <cell r="G102" t="str">
            <v>Közműfejlesztési hozzájárulás</v>
          </cell>
        </row>
        <row r="103">
          <cell r="A103" t="str">
            <v>Kómár Éva</v>
          </cell>
          <cell r="G103" t="str">
            <v>Közműnyilatkozat, egyeztetési jegyzőkönyv</v>
          </cell>
        </row>
        <row r="104">
          <cell r="A104" t="str">
            <v>Konfár Tamás</v>
          </cell>
          <cell r="G104" t="str">
            <v>Közművel kapcsolatos levelezés /tájékoztatás, terv megrendelés, árajánlat, bekötés létesítés, szüneteltetés, megszüntetés, helyreállítás, lopott-fagyott mérő pótlás, szabálytalan haszn./</v>
          </cell>
        </row>
        <row r="105">
          <cell r="A105" t="str">
            <v>Kordás Petra</v>
          </cell>
          <cell r="G105" t="str">
            <v>Központi raktár</v>
          </cell>
        </row>
        <row r="106">
          <cell r="A106" t="str">
            <v>Koroknainé Forgács Andrea</v>
          </cell>
          <cell r="G106" t="str">
            <v>Közüzemi szerződéssel kapcsolatos levelezés - Csoportos beszedési megbízás, tulajdonos- illetve fogyasztói adatváltozás, közös képviselő változás bejelentése</v>
          </cell>
        </row>
        <row r="107">
          <cell r="A107" t="str">
            <v>Kósik Annamária</v>
          </cell>
          <cell r="G107" t="str">
            <v>KSH</v>
          </cell>
        </row>
        <row r="108">
          <cell r="A108" t="str">
            <v>Kovács Péter</v>
          </cell>
          <cell r="G108" t="str">
            <v>Lejárt hitelesítésű mellékvízmérő csere</v>
          </cell>
        </row>
        <row r="109">
          <cell r="A109" t="str">
            <v>Kovácsné Dimitrov Mónika</v>
          </cell>
          <cell r="G109" t="str">
            <v>Leltározással kapcsolatos iratok</v>
          </cell>
        </row>
        <row r="110">
          <cell r="A110" t="str">
            <v>Kovácsné Gyulai Ágnes</v>
          </cell>
          <cell r="G110" t="str">
            <v>Magyar Államkincstár</v>
          </cell>
        </row>
        <row r="111">
          <cell r="A111" t="str">
            <v>Kozma Károly</v>
          </cell>
          <cell r="G111" t="str">
            <v>Magyar Kereskedelmi és Engedélyezési Hivatal</v>
          </cell>
        </row>
        <row r="112">
          <cell r="A112" t="str">
            <v>Kökény Anita</v>
          </cell>
          <cell r="G112" t="str">
            <v>Meghívók</v>
          </cell>
        </row>
        <row r="113">
          <cell r="A113" t="str">
            <v>Krisztián Ferenc</v>
          </cell>
          <cell r="G113" t="str">
            <v>Megkeresések és szándéknyilatkozatok - Egyéb területi vagy műszaki adatszolgáltatási megkeresések, szándéknyilatkozatok</v>
          </cell>
        </row>
        <row r="114">
          <cell r="A114" t="str">
            <v>Kurdi Viktor</v>
          </cell>
          <cell r="G114" t="str">
            <v>Megrendelés</v>
          </cell>
        </row>
        <row r="115">
          <cell r="A115" t="str">
            <v>Kuruczné Labancz Andrea</v>
          </cell>
          <cell r="G115" t="str">
            <v>Megrendelések</v>
          </cell>
        </row>
        <row r="116">
          <cell r="A116" t="str">
            <v>Laczkó Zsolt</v>
          </cell>
          <cell r="G116" t="str">
            <v>Megrendelések (számla, egyéb nyomtatványok)</v>
          </cell>
        </row>
        <row r="117">
          <cell r="A117" t="str">
            <v>Ladányiné Csordás Ildikó</v>
          </cell>
          <cell r="G117" t="str">
            <v>Megrendelések és visszaigazolások</v>
          </cell>
        </row>
        <row r="118">
          <cell r="A118" t="str">
            <v>Ladányiné Szlivia</v>
          </cell>
          <cell r="G118" t="str">
            <v>MEKH</v>
          </cell>
        </row>
        <row r="119">
          <cell r="A119" t="str">
            <v>Laki Zoltán</v>
          </cell>
          <cell r="G119" t="str">
            <v>MEKSZH levelezés</v>
          </cell>
        </row>
        <row r="120">
          <cell r="A120" t="str">
            <v>Lóczi Katalin</v>
          </cell>
          <cell r="G120" t="str">
            <v>Mellékmérő felszerelés</v>
          </cell>
        </row>
        <row r="121">
          <cell r="A121" t="str">
            <v>Locskai Mátyás</v>
          </cell>
          <cell r="G121" t="str">
            <v>Mérőállás /bejelentés, egyeztetés/</v>
          </cell>
        </row>
        <row r="122">
          <cell r="A122" t="str">
            <v>Lódri-Balogh Zsanett</v>
          </cell>
          <cell r="G122" t="str">
            <v>Mérőállás bejelentése</v>
          </cell>
        </row>
        <row r="123">
          <cell r="A123" t="str">
            <v>Magó Mihály</v>
          </cell>
          <cell r="G123" t="str">
            <v>Mérővel kapcsolatos levelezés /hitelesítés, pontossági, szerkezeti vizsgálat/</v>
          </cell>
        </row>
        <row r="124">
          <cell r="A124" t="str">
            <v>Magyarné Tenke Sarolta</v>
          </cell>
          <cell r="G124" t="str">
            <v>Minőség- és környezetirányítási rendszer (ISO)</v>
          </cell>
        </row>
        <row r="125">
          <cell r="A125" t="str">
            <v>Majzik Csaba</v>
          </cell>
          <cell r="G125" t="str">
            <v>Munkakezdés bejelentések</v>
          </cell>
        </row>
        <row r="126">
          <cell r="A126" t="str">
            <v>Máté Gábor</v>
          </cell>
          <cell r="G126" t="str">
            <v>Munkáltatói igazolás</v>
          </cell>
        </row>
        <row r="127">
          <cell r="A127" t="str">
            <v>Mészáros Marianna</v>
          </cell>
          <cell r="G127" t="str">
            <v xml:space="preserve">Munkáltatói kölcsön -  </v>
          </cell>
        </row>
        <row r="128">
          <cell r="A128" t="str">
            <v>Mészárosné Judit</v>
          </cell>
          <cell r="G128" t="str">
            <v>Munkaterület átadás-átvétel</v>
          </cell>
        </row>
        <row r="129">
          <cell r="A129" t="str">
            <v>Metzger Zsófia</v>
          </cell>
          <cell r="G129" t="str">
            <v>Munkaterület átadás-átvétel, meghívó</v>
          </cell>
        </row>
        <row r="130">
          <cell r="A130" t="str">
            <v>Mihály József</v>
          </cell>
          <cell r="G130" t="str">
            <v>Munkaügyi hivatalos jelentések, igazolások</v>
          </cell>
        </row>
        <row r="131">
          <cell r="A131" t="str">
            <v>Miklós István</v>
          </cell>
          <cell r="G131" t="str">
            <v>Munkavédelem</v>
          </cell>
        </row>
        <row r="132">
          <cell r="A132" t="str">
            <v>Molnár Gábor</v>
          </cell>
          <cell r="G132" t="str">
            <v>Munkaviszony megszüntetése</v>
          </cell>
        </row>
        <row r="133">
          <cell r="A133" t="str">
            <v>Molnár Gergely</v>
          </cell>
          <cell r="G133" t="str">
            <v>NAV</v>
          </cell>
        </row>
        <row r="134">
          <cell r="A134" t="str">
            <v>Nádasdi Ábel</v>
          </cell>
          <cell r="G134" t="str">
            <v>Nemzeti Akkreditáló Testület</v>
          </cell>
        </row>
        <row r="135">
          <cell r="A135" t="str">
            <v>Nádasdi Annamária</v>
          </cell>
          <cell r="G135" t="str">
            <v>Nemzeti Fogyasztóvédelmi Hatóság</v>
          </cell>
        </row>
        <row r="136">
          <cell r="A136" t="str">
            <v>Nagy  Ágnes</v>
          </cell>
          <cell r="G136" t="str">
            <v>Nemzeti Közlekedési Hatóság</v>
          </cell>
        </row>
        <row r="137">
          <cell r="A137" t="str">
            <v>Nagy Anita</v>
          </cell>
          <cell r="G137" t="str">
            <v>Népegészségügyi szakigazgatási szerv</v>
          </cell>
        </row>
        <row r="138">
          <cell r="A138" t="str">
            <v>Nagy Attila</v>
          </cell>
          <cell r="G138" t="str">
            <v>NEXON</v>
          </cell>
        </row>
        <row r="139">
          <cell r="A139" t="str">
            <v>Nagy Ibolya</v>
          </cell>
          <cell r="G139" t="str">
            <v>Nyilatkozat felhasználói egyenérték számításhoz</v>
          </cell>
        </row>
        <row r="140">
          <cell r="A140" t="str">
            <v>Nagy József István</v>
          </cell>
          <cell r="G140" t="str">
            <v>Nyilatkozatok</v>
          </cell>
        </row>
        <row r="141">
          <cell r="A141" t="str">
            <v>Nagy Sándor</v>
          </cell>
          <cell r="G141" t="str">
            <v>Nyilatkozatok - elvi állásfoglalás, szaküzemeltetői nyilatkozat, szaküzemeltetői nyilatkozat meghosszabbítás, szabálytalan bekötés engedélyezése, közműkezelői hozzájárulás, tervjóváhagyás</v>
          </cell>
        </row>
        <row r="142">
          <cell r="A142" t="str">
            <v>Nyakas Zoltán</v>
          </cell>
          <cell r="G142" t="str">
            <v>Nyugdíj ügyek, munkabér jövedelmigazolás kérése</v>
          </cell>
        </row>
        <row r="143">
          <cell r="A143" t="str">
            <v>Nyakasné Basa Ibolya</v>
          </cell>
          <cell r="G143" t="str">
            <v>Okmányiroda</v>
          </cell>
        </row>
        <row r="144">
          <cell r="A144" t="str">
            <v>Nyúl Sándorné</v>
          </cell>
          <cell r="G144" t="str">
            <v>Oktatás, továbbképzés, tanulmányi utak, igazolások</v>
          </cell>
        </row>
        <row r="145">
          <cell r="A145" t="str">
            <v>Oláh Rita</v>
          </cell>
          <cell r="G145" t="str">
            <v>Önéletrajz megküldése</v>
          </cell>
        </row>
        <row r="146">
          <cell r="A146" t="str">
            <v>Oláh Zoltán</v>
          </cell>
          <cell r="G146" t="str">
            <v>Önellenőrzési jegyzőkönyvek</v>
          </cell>
        </row>
        <row r="147">
          <cell r="A147" t="str">
            <v>Orováné Rávai Mária</v>
          </cell>
          <cell r="G147" t="str">
            <v>Önkéntes nyugdíjpénztár és egészségpénztár</v>
          </cell>
        </row>
        <row r="148">
          <cell r="A148" t="str">
            <v>Óváriné Fehér Tünde</v>
          </cell>
          <cell r="G148" t="str">
            <v>Önkormányzati bérleti díjas elszámolások</v>
          </cell>
        </row>
        <row r="149">
          <cell r="A149" t="str">
            <v>Őri Csaba</v>
          </cell>
          <cell r="G149" t="str">
            <v>Önkormányzati levelek</v>
          </cell>
        </row>
        <row r="150">
          <cell r="A150" t="str">
            <v>Padra István</v>
          </cell>
          <cell r="G150" t="str">
            <v>Önkormányzati levelezés</v>
          </cell>
        </row>
        <row r="151">
          <cell r="A151" t="str">
            <v>Pánczél Réka</v>
          </cell>
          <cell r="G151" t="str">
            <v>Panaszbejelentés, reklamáció</v>
          </cell>
        </row>
        <row r="152">
          <cell r="A152" t="str">
            <v>Papp Adrienn</v>
          </cell>
          <cell r="G152" t="str">
            <v>Peres ügyekben történő levelezés</v>
          </cell>
        </row>
        <row r="153">
          <cell r="A153" t="str">
            <v>Papp Lajosné</v>
          </cell>
          <cell r="G153" t="str">
            <v>Polgári védelem</v>
          </cell>
        </row>
        <row r="154">
          <cell r="A154" t="str">
            <v>Pavlik László</v>
          </cell>
          <cell r="G154" t="str">
            <v>Polgármesteri levelezés</v>
          </cell>
        </row>
        <row r="155">
          <cell r="A155" t="str">
            <v>Pavlikné Terecskei Anna</v>
          </cell>
          <cell r="G155" t="str">
            <v>Pontossági mérés</v>
          </cell>
        </row>
        <row r="156">
          <cell r="A156" t="str">
            <v>Péczkáné Szebenyi Krisztina</v>
          </cell>
          <cell r="G156" t="str">
            <v>PR, kommunikáció, rendezvények</v>
          </cell>
        </row>
        <row r="157">
          <cell r="A157" t="str">
            <v>Péczkáné Szebenyi Krisztina</v>
          </cell>
          <cell r="G157" t="str">
            <v>Rejtett meghibásodások bemérése</v>
          </cell>
        </row>
        <row r="158">
          <cell r="A158" t="str">
            <v>Petényi Sándorné</v>
          </cell>
          <cell r="G158" t="str">
            <v>Reklamáció, panasz, méltányossági kérelmek</v>
          </cell>
        </row>
        <row r="159">
          <cell r="A159" t="str">
            <v>Petrezselyem László</v>
          </cell>
          <cell r="G159" t="str">
            <v>Rendőrség, Közterület Felügyelet</v>
          </cell>
        </row>
        <row r="160">
          <cell r="A160" t="str">
            <v>Praksch László</v>
          </cell>
          <cell r="G160" t="str">
            <v>Rendőrségi levelek</v>
          </cell>
        </row>
        <row r="161">
          <cell r="A161" t="str">
            <v>Praksch László</v>
          </cell>
          <cell r="G161" t="str">
            <v>Részletfizetés, fizetési haladék</v>
          </cell>
        </row>
        <row r="162">
          <cell r="A162" t="str">
            <v>Pugnerné Honti Csilla</v>
          </cell>
          <cell r="G162" t="str">
            <v>Részletfizetés, fizetési halasztás</v>
          </cell>
        </row>
        <row r="163">
          <cell r="A163" t="str">
            <v>Rácz András</v>
          </cell>
          <cell r="G163" t="str">
            <v>Részszámlázás módosítás</v>
          </cell>
        </row>
        <row r="164">
          <cell r="A164" t="str">
            <v>Rácz András</v>
          </cell>
          <cell r="G164" t="str">
            <v>Szakfelügyelet kérés</v>
          </cell>
        </row>
        <row r="165">
          <cell r="A165" t="str">
            <v>Rácz András</v>
          </cell>
          <cell r="G165" t="str">
            <v>Szakfelügyelet megrendelése</v>
          </cell>
        </row>
        <row r="166">
          <cell r="A166" t="str">
            <v>Remény László</v>
          </cell>
          <cell r="G166" t="str">
            <v>Szakképzéssel kapcsolatos anyagok</v>
          </cell>
        </row>
        <row r="167">
          <cell r="A167" t="str">
            <v>Rigó Sándor</v>
          </cell>
          <cell r="G167" t="str">
            <v>Számlákkal kapcsolatos levelezés</v>
          </cell>
        </row>
        <row r="168">
          <cell r="A168" t="str">
            <v>Sáfrány György</v>
          </cell>
          <cell r="G168" t="str">
            <v>Számlakorrekció</v>
          </cell>
        </row>
        <row r="169">
          <cell r="A169" t="str">
            <v>Samu Anna</v>
          </cell>
          <cell r="G169" t="str">
            <v>Számlakorrekció - téves leolvasás, hibás számla, mérőmeghibásodás, fagyott, lopott mérő, stb</v>
          </cell>
        </row>
        <row r="170">
          <cell r="A170" t="str">
            <v>Sárközi Imre</v>
          </cell>
          <cell r="G170" t="str">
            <v>Számlával kapcsolatos levelezés /szlamagyarázat, főmérő-mellékmérő összevetés, másolat, csekkpótlás, soron kívüli, havi bej., RMA, szlakorr., egyenleg, fiz.mód váltás, felsz.díj törlés/</v>
          </cell>
        </row>
        <row r="171">
          <cell r="A171" t="str">
            <v>Sebestyénné Végh Anikó</v>
          </cell>
          <cell r="G171" t="str">
            <v>Számlával kapcsolatos megkeresés - Végszámla, elszámoló számla, havi bejelentés, RMA módosítás</v>
          </cell>
        </row>
        <row r="172">
          <cell r="A172" t="str">
            <v>Simon Ágnes</v>
          </cell>
          <cell r="G172" t="str">
            <v>Számlázással kapcsolatos levelek - Beszedési megbízások, helyesbítő számla</v>
          </cell>
        </row>
        <row r="173">
          <cell r="A173" t="str">
            <v>Sütő Vilmos</v>
          </cell>
          <cell r="G173" t="str">
            <v>Számlázással kapcsolatos levelezés</v>
          </cell>
        </row>
        <row r="174">
          <cell r="A174" t="str">
            <v>Szabján-Károlyi Vivien</v>
          </cell>
          <cell r="G174" t="str">
            <v>Szennyvízvizsgálati eredmények és időpontok</v>
          </cell>
        </row>
        <row r="175">
          <cell r="A175" t="str">
            <v>Szabó Dabek Lucyna</v>
          </cell>
          <cell r="G175" t="str">
            <v>Szerződések</v>
          </cell>
        </row>
        <row r="176">
          <cell r="A176" t="str">
            <v>Szabó Gergely</v>
          </cell>
          <cell r="G176" t="str">
            <v xml:space="preserve">Szerződések </v>
          </cell>
        </row>
        <row r="177">
          <cell r="A177" t="str">
            <v>Szabó Pál</v>
          </cell>
          <cell r="G177" t="str">
            <v>Szerződések és kapcsolódó iratok, árváltozások</v>
          </cell>
        </row>
        <row r="178">
          <cell r="A178" t="str">
            <v>Szabó Zoltán</v>
          </cell>
          <cell r="G178" t="str">
            <v>Szerződések, árajánlatok, megrendelések</v>
          </cell>
        </row>
        <row r="179">
          <cell r="A179" t="str">
            <v>Szabó Zoltán</v>
          </cell>
          <cell r="G179" t="str">
            <v>Szerződések, megállapodások</v>
          </cell>
        </row>
        <row r="180">
          <cell r="A180" t="str">
            <v>Szabóné Seres Ildikó</v>
          </cell>
          <cell r="G180" t="str">
            <v>Szerződések, megállapodások, teljesítés igazolás</v>
          </cell>
        </row>
        <row r="181">
          <cell r="A181" t="str">
            <v>Szántai Zoltán</v>
          </cell>
          <cell r="G181" t="str">
            <v>Szerződéssel kapcsolatos levelezés</v>
          </cell>
        </row>
        <row r="182">
          <cell r="A182" t="str">
            <v>Székediné Kovács Ildikó</v>
          </cell>
          <cell r="G182" t="str">
            <v>Szolgáltatási pont előtti és utáni meghibásodás /rejtett vízelfoly., aknafolyás, mérőmeghib.repedés, csatornadíj eleng.)</v>
          </cell>
        </row>
        <row r="183">
          <cell r="A183" t="str">
            <v>Szendi Zsoltné</v>
          </cell>
          <cell r="G183" t="str">
            <v xml:space="preserve">Tájékoztatás díjkategória eltérésről </v>
          </cell>
        </row>
        <row r="184">
          <cell r="A184" t="str">
            <v>Szényei Lajos</v>
          </cell>
          <cell r="G184" t="str">
            <v>Tájékoztatás fogyasztói díjtartozásról</v>
          </cell>
        </row>
        <row r="185">
          <cell r="A185" t="str">
            <v>Szigeti Tibor</v>
          </cell>
          <cell r="G185" t="str">
            <v>Tájékoztatás szolgáltatási szerződés megszüntetéséről</v>
          </cell>
        </row>
        <row r="186">
          <cell r="A186" t="str">
            <v>Szijjártó Krisztina</v>
          </cell>
          <cell r="G186" t="str">
            <v>Tájékoztató levelek, prospektusok, meghívók</v>
          </cell>
        </row>
        <row r="187">
          <cell r="A187" t="str">
            <v>Tanczer Melinda</v>
          </cell>
          <cell r="G187" t="str">
            <v>Takarási engedélyek</v>
          </cell>
        </row>
        <row r="188">
          <cell r="A188" t="str">
            <v>Tápai Attila</v>
          </cell>
          <cell r="G188" t="str">
            <v>Takarási engedélyek, készrejelentés</v>
          </cell>
        </row>
        <row r="189">
          <cell r="A189" t="str">
            <v>Tarjányi Ágoston</v>
          </cell>
          <cell r="G189" t="str">
            <v>Talajterhelési díj</v>
          </cell>
        </row>
        <row r="190">
          <cell r="A190" t="str">
            <v>Temesvári Péter</v>
          </cell>
          <cell r="G190" t="str">
            <v>Támogatási kérelmek</v>
          </cell>
        </row>
        <row r="191">
          <cell r="A191" t="str">
            <v>Tímár Zoltánné</v>
          </cell>
          <cell r="G191" t="str">
            <v>Társasházak mellékvízmérős átvétele</v>
          </cell>
        </row>
        <row r="192">
          <cell r="A192" t="str">
            <v>Tóth Dezső</v>
          </cell>
          <cell r="G192" t="str">
            <v>Társasházi adatszolgáltatás</v>
          </cell>
        </row>
        <row r="193">
          <cell r="A193" t="str">
            <v>Tóth Gábor</v>
          </cell>
          <cell r="G193" t="str">
            <v>Telefon</v>
          </cell>
        </row>
        <row r="194">
          <cell r="A194" t="str">
            <v>Tóth Gergely</v>
          </cell>
          <cell r="G194" t="str">
            <v>Települési folyékony hulladék szolgáltatás</v>
          </cell>
        </row>
        <row r="195">
          <cell r="A195" t="str">
            <v>Tóth Rozália</v>
          </cell>
          <cell r="G195" t="str">
            <v>Településrendezés</v>
          </cell>
        </row>
        <row r="196">
          <cell r="A196" t="str">
            <v>Tóthné Czira Helga</v>
          </cell>
          <cell r="G196" t="str">
            <v>Tervegyeztetések, nyilatkozatok - Nyilatkozatok, hozzájárulások, szakhatósági- és egyéb megkeresések, elvi nyilatkozat kérések, tervegyeztetések, tervjóváhagyások - Hegedűsné A.</v>
          </cell>
        </row>
        <row r="197">
          <cell r="A197" t="str">
            <v>Ujszászi Imre</v>
          </cell>
          <cell r="G197" t="str">
            <v>Tervjóváhagyások, szaküzemeltetői nyilatkozat</v>
          </cell>
        </row>
        <row r="198">
          <cell r="A198" t="str">
            <v>Váczi Péter</v>
          </cell>
          <cell r="G198" t="str">
            <v>Tőlünk igényelt vizsgálati eredmény, szakvélemény - Illetve erre árajánlatok, megrendelések</v>
          </cell>
        </row>
        <row r="199">
          <cell r="A199" t="str">
            <v>Váczi Péter</v>
          </cell>
          <cell r="G199" t="str">
            <v>Ügyviteli rendszerek (SAP, stb.)</v>
          </cell>
        </row>
        <row r="200">
          <cell r="A200" t="str">
            <v>Váczi Péterné</v>
          </cell>
          <cell r="G200" t="str">
            <v>Üzemanyag</v>
          </cell>
        </row>
        <row r="201">
          <cell r="A201" t="str">
            <v>Varga László</v>
          </cell>
          <cell r="G201" t="str">
            <v>Üzleti partnerek</v>
          </cell>
        </row>
        <row r="202">
          <cell r="A202" t="str">
            <v>Varga Zoltán</v>
          </cell>
          <cell r="G202" t="str">
            <v>Vagyonnyilatkozat</v>
          </cell>
        </row>
        <row r="203">
          <cell r="A203" t="str">
            <v>Vargáné Takács Mária</v>
          </cell>
          <cell r="G203" t="str">
            <v>Védendő felhasználó</v>
          </cell>
        </row>
        <row r="204">
          <cell r="A204" t="str">
            <v>Végvári Csaba</v>
          </cell>
          <cell r="G204" t="str">
            <v>Villamosenergia</v>
          </cell>
        </row>
        <row r="205">
          <cell r="A205" t="str">
            <v>Vígné Szabó Ildikó</v>
          </cell>
          <cell r="G205" t="str">
            <v>Vízfogyasztás korlátozása</v>
          </cell>
        </row>
        <row r="206">
          <cell r="A206" t="str">
            <v>Virág Zoltán</v>
          </cell>
          <cell r="G206" t="str">
            <v>Víziközmű Társulás</v>
          </cell>
        </row>
        <row r="207">
          <cell r="A207" t="str">
            <v>Vörös Gyula</v>
          </cell>
          <cell r="G207" t="str">
            <v>Vízjogi létesítési engedély, hiánypótlás</v>
          </cell>
        </row>
        <row r="208">
          <cell r="A208" t="str">
            <v>Vörös Róbert</v>
          </cell>
          <cell r="G208" t="str">
            <v>Vízmérőcserékkel kapcsolatos levelezés</v>
          </cell>
        </row>
        <row r="209">
          <cell r="A209" t="str">
            <v>Zubek Ildikó</v>
          </cell>
          <cell r="G209" t="str">
            <v>Víztornyok bérlőivel kapcsolatos levelezés</v>
          </cell>
        </row>
        <row r="210">
          <cell r="G210" t="str">
            <v>Víztorony bérleti szerződések</v>
          </cell>
        </row>
        <row r="211">
          <cell r="G211" t="str">
            <v>Zárt borítékos iratok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rá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2"/>
  <sheetViews>
    <sheetView showGridLines="0" tabSelected="1" zoomScaleNormal="100" workbookViewId="0">
      <selection sqref="A1:X1"/>
    </sheetView>
  </sheetViews>
  <sheetFormatPr defaultRowHeight="14.4" x14ac:dyDescent="0.3"/>
  <cols>
    <col min="1" max="1" width="10.33203125" customWidth="1"/>
    <col min="2" max="2" width="30.6640625" customWidth="1"/>
    <col min="3" max="3" width="13.88671875" customWidth="1"/>
    <col min="4" max="4" width="15.6640625" customWidth="1"/>
    <col min="5" max="5" width="12.6640625" style="59" customWidth="1"/>
    <col min="6" max="6" width="13.6640625" customWidth="1"/>
    <col min="7" max="9" width="9.6640625" customWidth="1"/>
    <col min="10" max="24" width="2.6640625" style="1" customWidth="1"/>
  </cols>
  <sheetData>
    <row r="1" spans="1:24" x14ac:dyDescent="0.3">
      <c r="A1" s="185" t="s">
        <v>79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</row>
    <row r="2" spans="1:24" x14ac:dyDescent="0.3">
      <c r="A2" s="185" t="s">
        <v>46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</row>
    <row r="3" spans="1:24" s="19" customFormat="1" x14ac:dyDescent="0.3">
      <c r="A3" s="19" t="s">
        <v>10</v>
      </c>
      <c r="C3" s="19" t="s">
        <v>19</v>
      </c>
      <c r="H3" s="19" t="s">
        <v>20</v>
      </c>
    </row>
    <row r="4" spans="1:24" s="19" customFormat="1" x14ac:dyDescent="0.3">
      <c r="A4" s="19" t="s">
        <v>11</v>
      </c>
      <c r="C4" s="19" t="s">
        <v>19</v>
      </c>
    </row>
    <row r="5" spans="1:24" s="19" customFormat="1" x14ac:dyDescent="0.3">
      <c r="A5" s="19" t="s">
        <v>12</v>
      </c>
      <c r="C5" s="19" t="s">
        <v>64</v>
      </c>
    </row>
    <row r="6" spans="1:24" s="19" customFormat="1" ht="15" customHeight="1" x14ac:dyDescent="0.3">
      <c r="A6" s="19" t="s">
        <v>25</v>
      </c>
      <c r="E6" s="178" t="s">
        <v>65</v>
      </c>
    </row>
    <row r="7" spans="1:24" s="19" customFormat="1" x14ac:dyDescent="0.3">
      <c r="A7" s="19" t="s">
        <v>13</v>
      </c>
      <c r="E7" s="91" t="s">
        <v>66</v>
      </c>
    </row>
    <row r="8" spans="1:24" x14ac:dyDescent="0.3">
      <c r="A8" s="1"/>
      <c r="B8" s="1"/>
      <c r="C8" s="1"/>
      <c r="D8" s="1"/>
      <c r="F8" s="1"/>
      <c r="G8" s="1"/>
      <c r="H8" s="1"/>
      <c r="I8" s="1"/>
    </row>
    <row r="9" spans="1:24" ht="28.8" x14ac:dyDescent="0.3">
      <c r="A9" s="186" t="s">
        <v>0</v>
      </c>
      <c r="B9" s="186" t="s">
        <v>47</v>
      </c>
      <c r="C9" s="186" t="s">
        <v>48</v>
      </c>
      <c r="D9" s="186" t="s">
        <v>1</v>
      </c>
      <c r="E9" s="197" t="s">
        <v>2</v>
      </c>
      <c r="F9" s="186" t="s">
        <v>4</v>
      </c>
      <c r="G9" s="186" t="s">
        <v>18</v>
      </c>
      <c r="H9" s="186"/>
      <c r="I9" s="4" t="s">
        <v>5</v>
      </c>
      <c r="J9" s="186" t="s">
        <v>49</v>
      </c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</row>
    <row r="10" spans="1:24" ht="21.75" customHeight="1" x14ac:dyDescent="0.3">
      <c r="A10" s="186"/>
      <c r="B10" s="186"/>
      <c r="C10" s="186"/>
      <c r="D10" s="186"/>
      <c r="E10" s="198"/>
      <c r="F10" s="186"/>
      <c r="G10" s="191" t="s">
        <v>6</v>
      </c>
      <c r="H10" s="191" t="s">
        <v>7</v>
      </c>
      <c r="I10" s="193" t="s">
        <v>16</v>
      </c>
      <c r="J10" s="195">
        <v>1</v>
      </c>
      <c r="K10" s="189">
        <v>2</v>
      </c>
      <c r="L10" s="189">
        <v>3</v>
      </c>
      <c r="M10" s="189">
        <v>4</v>
      </c>
      <c r="N10" s="189">
        <v>5</v>
      </c>
      <c r="O10" s="187">
        <v>6</v>
      </c>
      <c r="P10" s="187">
        <v>7</v>
      </c>
      <c r="Q10" s="187">
        <v>8</v>
      </c>
      <c r="R10" s="187">
        <v>9</v>
      </c>
      <c r="S10" s="187">
        <v>10</v>
      </c>
      <c r="T10" s="187">
        <v>11</v>
      </c>
      <c r="U10" s="187">
        <v>12</v>
      </c>
      <c r="V10" s="187">
        <v>13</v>
      </c>
      <c r="W10" s="187">
        <v>14</v>
      </c>
      <c r="X10" s="187">
        <v>15</v>
      </c>
    </row>
    <row r="11" spans="1:24" ht="21.75" customHeight="1" x14ac:dyDescent="0.3">
      <c r="A11" s="186"/>
      <c r="B11" s="186"/>
      <c r="C11" s="186"/>
      <c r="D11" s="186"/>
      <c r="E11" s="60" t="s">
        <v>3</v>
      </c>
      <c r="F11" s="186"/>
      <c r="G11" s="192"/>
      <c r="H11" s="192"/>
      <c r="I11" s="194"/>
      <c r="J11" s="196"/>
      <c r="K11" s="190"/>
      <c r="L11" s="190"/>
      <c r="M11" s="190"/>
      <c r="N11" s="190"/>
      <c r="O11" s="188"/>
      <c r="P11" s="188"/>
      <c r="Q11" s="188"/>
      <c r="R11" s="188"/>
      <c r="S11" s="188"/>
      <c r="T11" s="188"/>
      <c r="U11" s="188"/>
      <c r="V11" s="188"/>
      <c r="W11" s="188"/>
      <c r="X11" s="188"/>
    </row>
    <row r="12" spans="1:24" ht="28.8" x14ac:dyDescent="0.3">
      <c r="A12" s="20" t="s">
        <v>8</v>
      </c>
      <c r="B12" s="118" t="s">
        <v>67</v>
      </c>
      <c r="C12" s="92" t="s">
        <v>68</v>
      </c>
      <c r="D12" s="93" t="s">
        <v>65</v>
      </c>
      <c r="E12" s="94">
        <v>33</v>
      </c>
      <c r="F12" s="92" t="s">
        <v>36</v>
      </c>
      <c r="G12" s="36">
        <v>2024</v>
      </c>
      <c r="H12" s="36">
        <v>2024</v>
      </c>
      <c r="I12" s="21" t="s">
        <v>22</v>
      </c>
      <c r="J12" s="37" t="s">
        <v>21</v>
      </c>
      <c r="K12" s="33"/>
      <c r="L12" s="33"/>
      <c r="M12" s="33"/>
      <c r="N12" s="33"/>
      <c r="O12" s="34"/>
      <c r="P12" s="34"/>
      <c r="Q12" s="34"/>
      <c r="R12" s="34"/>
      <c r="S12" s="34"/>
      <c r="T12" s="34"/>
      <c r="U12" s="34"/>
      <c r="V12" s="34"/>
      <c r="W12" s="34"/>
      <c r="X12" s="34"/>
    </row>
    <row r="13" spans="1:24" ht="28.8" x14ac:dyDescent="0.3">
      <c r="A13" s="166" t="s">
        <v>9</v>
      </c>
      <c r="B13" s="165" t="s">
        <v>77</v>
      </c>
      <c r="C13" s="169"/>
      <c r="D13" s="170" t="s">
        <v>65</v>
      </c>
      <c r="E13" s="171">
        <v>30000</v>
      </c>
      <c r="F13" s="177" t="s">
        <v>97</v>
      </c>
      <c r="G13" s="172">
        <v>2024</v>
      </c>
      <c r="H13" s="172">
        <v>2024</v>
      </c>
      <c r="I13" s="173" t="s">
        <v>22</v>
      </c>
      <c r="J13" s="37" t="s">
        <v>21</v>
      </c>
      <c r="K13" s="167"/>
      <c r="L13" s="167"/>
      <c r="M13" s="167"/>
      <c r="N13" s="167"/>
      <c r="O13" s="168"/>
      <c r="P13" s="168"/>
      <c r="Q13" s="168"/>
      <c r="R13" s="168"/>
      <c r="S13" s="168"/>
      <c r="T13" s="168"/>
      <c r="U13" s="168"/>
      <c r="V13" s="168"/>
      <c r="W13" s="168"/>
      <c r="X13" s="168"/>
    </row>
    <row r="14" spans="1:24" x14ac:dyDescent="0.3">
      <c r="A14" s="43"/>
      <c r="B14" s="119" t="s">
        <v>42</v>
      </c>
      <c r="C14" s="43"/>
      <c r="D14" s="43"/>
      <c r="E14" s="46">
        <f>SUM(E12:E13)</f>
        <v>30033</v>
      </c>
      <c r="F14" s="43"/>
      <c r="G14" s="38"/>
      <c r="H14" s="38"/>
      <c r="I14" s="32"/>
      <c r="J14" s="40"/>
      <c r="K14" s="44"/>
      <c r="L14" s="44"/>
      <c r="M14" s="44"/>
      <c r="N14" s="44"/>
      <c r="O14" s="45"/>
      <c r="P14" s="45"/>
      <c r="Q14" s="45"/>
      <c r="R14" s="45"/>
      <c r="S14" s="45"/>
      <c r="T14" s="45"/>
      <c r="U14" s="45"/>
      <c r="V14" s="45"/>
      <c r="W14" s="45"/>
      <c r="X14" s="35"/>
    </row>
    <row r="15" spans="1:24" ht="28.8" x14ac:dyDescent="0.3">
      <c r="A15" s="20"/>
      <c r="B15" s="120"/>
      <c r="C15" s="85" t="s">
        <v>68</v>
      </c>
      <c r="D15" s="93" t="s">
        <v>65</v>
      </c>
      <c r="E15" s="84"/>
      <c r="F15" s="39"/>
      <c r="G15" s="38">
        <v>2025</v>
      </c>
      <c r="H15" s="38">
        <v>2028</v>
      </c>
      <c r="I15" s="38" t="s">
        <v>23</v>
      </c>
      <c r="J15" s="40"/>
      <c r="K15" s="41" t="s">
        <v>21</v>
      </c>
      <c r="L15" s="41" t="s">
        <v>21</v>
      </c>
      <c r="M15" s="41" t="s">
        <v>21</v>
      </c>
      <c r="N15" s="41" t="s">
        <v>21</v>
      </c>
      <c r="O15" s="57"/>
      <c r="P15" s="57"/>
      <c r="Q15" s="57"/>
      <c r="R15" s="57"/>
      <c r="S15" s="57"/>
      <c r="T15" s="57"/>
      <c r="U15" s="57"/>
      <c r="V15" s="57"/>
      <c r="W15" s="57"/>
      <c r="X15" s="57"/>
    </row>
    <row r="16" spans="1:24" x14ac:dyDescent="0.3">
      <c r="A16" s="20"/>
      <c r="B16" s="119" t="s">
        <v>43</v>
      </c>
      <c r="C16" s="38"/>
      <c r="D16" s="31"/>
      <c r="E16" s="46">
        <f>SUM(E15:E15)</f>
        <v>0</v>
      </c>
      <c r="F16" s="39"/>
      <c r="G16" s="38"/>
      <c r="H16" s="38"/>
      <c r="I16" s="38"/>
      <c r="J16" s="40"/>
      <c r="K16" s="41"/>
      <c r="L16" s="41"/>
      <c r="M16" s="41"/>
      <c r="N16" s="41"/>
      <c r="O16" s="42"/>
      <c r="P16" s="42"/>
      <c r="Q16" s="42"/>
      <c r="R16" s="42"/>
      <c r="S16" s="42"/>
      <c r="T16" s="42"/>
      <c r="U16" s="42"/>
      <c r="V16" s="42"/>
      <c r="W16" s="42"/>
      <c r="X16" s="24"/>
    </row>
    <row r="17" spans="1:24" ht="28.8" x14ac:dyDescent="0.3">
      <c r="A17" s="86"/>
      <c r="B17" s="121"/>
      <c r="C17" s="88" t="s">
        <v>68</v>
      </c>
      <c r="D17" s="93" t="s">
        <v>65</v>
      </c>
      <c r="E17" s="89"/>
      <c r="F17" s="87"/>
      <c r="G17" s="88">
        <v>2029</v>
      </c>
      <c r="H17" s="88">
        <v>2038</v>
      </c>
      <c r="I17" s="5" t="s">
        <v>24</v>
      </c>
      <c r="J17" s="6"/>
      <c r="K17" s="23"/>
      <c r="L17" s="23"/>
      <c r="M17" s="23"/>
      <c r="N17" s="23"/>
      <c r="O17" s="24" t="s">
        <v>21</v>
      </c>
      <c r="P17" s="24" t="s">
        <v>21</v>
      </c>
      <c r="Q17" s="24" t="s">
        <v>21</v>
      </c>
      <c r="R17" s="24" t="s">
        <v>21</v>
      </c>
      <c r="S17" s="24" t="s">
        <v>21</v>
      </c>
      <c r="T17" s="24" t="s">
        <v>21</v>
      </c>
      <c r="U17" s="24" t="s">
        <v>21</v>
      </c>
      <c r="V17" s="24" t="s">
        <v>21</v>
      </c>
      <c r="W17" s="24" t="s">
        <v>21</v>
      </c>
      <c r="X17" s="24" t="s">
        <v>21</v>
      </c>
    </row>
    <row r="18" spans="1:24" x14ac:dyDescent="0.3">
      <c r="A18" s="5"/>
      <c r="B18" s="122" t="s">
        <v>44</v>
      </c>
      <c r="C18" s="5"/>
      <c r="D18" s="18"/>
      <c r="E18" s="75">
        <f>SUM(E17:E17)</f>
        <v>0</v>
      </c>
      <c r="F18" s="22"/>
      <c r="G18" s="5"/>
      <c r="H18" s="5"/>
      <c r="I18" s="5"/>
      <c r="J18" s="6"/>
      <c r="K18" s="23"/>
      <c r="L18" s="23"/>
      <c r="M18" s="23"/>
      <c r="N18" s="23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r="19" spans="1:24" x14ac:dyDescent="0.3">
      <c r="A19" s="200" t="s">
        <v>93</v>
      </c>
      <c r="B19" s="200"/>
      <c r="C19" s="200"/>
      <c r="D19" s="175"/>
      <c r="E19" s="175"/>
    </row>
    <row r="20" spans="1:24" x14ac:dyDescent="0.3">
      <c r="A20" s="199" t="s">
        <v>94</v>
      </c>
      <c r="B20" s="199"/>
      <c r="C20" s="199"/>
      <c r="D20" s="199"/>
      <c r="E20" s="199"/>
    </row>
    <row r="21" spans="1:24" x14ac:dyDescent="0.3">
      <c r="A21" s="174" t="s">
        <v>96</v>
      </c>
      <c r="B21" s="174"/>
      <c r="C21" s="174"/>
      <c r="D21" s="174"/>
      <c r="E21" s="174"/>
      <c r="F21" s="25"/>
      <c r="G21" s="25"/>
      <c r="H21" s="25"/>
      <c r="I21" s="26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</row>
    <row r="22" spans="1:24" x14ac:dyDescent="0.3">
      <c r="A22" s="78"/>
      <c r="E22"/>
    </row>
  </sheetData>
  <mergeCells count="30">
    <mergeCell ref="E9:E10"/>
    <mergeCell ref="L10:L11"/>
    <mergeCell ref="O10:O11"/>
    <mergeCell ref="A20:E20"/>
    <mergeCell ref="A19:C19"/>
    <mergeCell ref="P10:P11"/>
    <mergeCell ref="Q10:Q11"/>
    <mergeCell ref="M10:M11"/>
    <mergeCell ref="N10:N11"/>
    <mergeCell ref="G10:G11"/>
    <mergeCell ref="H10:H11"/>
    <mergeCell ref="I10:I11"/>
    <mergeCell ref="J10:J11"/>
    <mergeCell ref="K10:K11"/>
    <mergeCell ref="A1:X1"/>
    <mergeCell ref="A2:X2"/>
    <mergeCell ref="A9:A11"/>
    <mergeCell ref="B9:B11"/>
    <mergeCell ref="C9:C11"/>
    <mergeCell ref="D9:D11"/>
    <mergeCell ref="F9:F11"/>
    <mergeCell ref="G9:H9"/>
    <mergeCell ref="J9:X9"/>
    <mergeCell ref="U10:U11"/>
    <mergeCell ref="V10:V11"/>
    <mergeCell ref="W10:W11"/>
    <mergeCell ref="R10:R11"/>
    <mergeCell ref="X10:X11"/>
    <mergeCell ref="S10:S11"/>
    <mergeCell ref="T10:T11"/>
  </mergeCells>
  <phoneticPr fontId="15" type="noConversion"/>
  <printOptions horizontalCentered="1"/>
  <pageMargins left="0.19685039370078741" right="0.19685039370078741" top="0.78740157480314965" bottom="0.78740157480314965" header="0" footer="0"/>
  <pageSetup paperSize="9" scale="86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forrás!$A$23:$A$32</xm:f>
          </x14:formula1>
          <xm:sqref>F12 F14:F1048576</xm:sqref>
        </x14:dataValidation>
        <x14:dataValidation type="list" allowBlank="1" showInputMessage="1" showErrorMessage="1">
          <x14:formula1>
            <xm:f>forrás!$C$5:$E$5</xm:f>
          </x14:formula1>
          <xm:sqref>I12:I1048576</xm:sqref>
        </x14:dataValidation>
        <x14:dataValidation type="list" allowBlank="1" showInputMessage="1" showErrorMessage="1">
          <x14:formula1>
            <xm:f>'G:\GFT terv\2024-2038\Módosítás\Izsák - Ágasegyháza\[GFT-2024_Izsák-Ágas-Orgovány_szennyvíz_FÖ.xlsx]forrás'!#REF!</xm:f>
          </x14:formula1>
          <xm:sqref>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>
    <pageSetUpPr fitToPage="1"/>
  </sheetPr>
  <dimension ref="A1:X42"/>
  <sheetViews>
    <sheetView showGridLines="0" zoomScaleNormal="100" workbookViewId="0">
      <selection sqref="A1:X1"/>
    </sheetView>
  </sheetViews>
  <sheetFormatPr defaultRowHeight="14.4" x14ac:dyDescent="0.3"/>
  <cols>
    <col min="1" max="1" width="10.109375" customWidth="1"/>
    <col min="2" max="2" width="33.6640625" customWidth="1"/>
    <col min="3" max="3" width="13.6640625" customWidth="1"/>
    <col min="4" max="4" width="15.6640625" customWidth="1"/>
    <col min="5" max="5" width="12.88671875" customWidth="1"/>
    <col min="6" max="6" width="13.6640625" customWidth="1"/>
    <col min="7" max="9" width="9.6640625" customWidth="1"/>
    <col min="10" max="24" width="2.6640625" customWidth="1"/>
    <col min="25" max="25" width="9.5546875" bestFit="1" customWidth="1"/>
  </cols>
  <sheetData>
    <row r="1" spans="1:24" x14ac:dyDescent="0.3">
      <c r="A1" s="185" t="s">
        <v>79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</row>
    <row r="2" spans="1:24" x14ac:dyDescent="0.3">
      <c r="A2" s="185" t="s">
        <v>14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</row>
    <row r="3" spans="1:24" x14ac:dyDescent="0.3">
      <c r="A3" t="s">
        <v>10</v>
      </c>
      <c r="C3" t="s">
        <v>19</v>
      </c>
      <c r="H3" t="s">
        <v>20</v>
      </c>
    </row>
    <row r="4" spans="1:24" x14ac:dyDescent="0.3">
      <c r="A4" t="s">
        <v>11</v>
      </c>
      <c r="C4" t="s">
        <v>19</v>
      </c>
    </row>
    <row r="5" spans="1:24" x14ac:dyDescent="0.3">
      <c r="A5" t="s">
        <v>12</v>
      </c>
      <c r="C5" s="19" t="s">
        <v>64</v>
      </c>
    </row>
    <row r="6" spans="1:24" x14ac:dyDescent="0.3">
      <c r="A6" t="s">
        <v>25</v>
      </c>
      <c r="E6" s="91" t="s">
        <v>65</v>
      </c>
    </row>
    <row r="7" spans="1:24" x14ac:dyDescent="0.3">
      <c r="A7" t="s">
        <v>13</v>
      </c>
      <c r="E7" s="90" t="s">
        <v>66</v>
      </c>
    </row>
    <row r="9" spans="1:24" ht="28.8" x14ac:dyDescent="0.3">
      <c r="A9" s="186" t="s">
        <v>0</v>
      </c>
      <c r="B9" s="186" t="s">
        <v>15</v>
      </c>
      <c r="C9" s="186" t="s">
        <v>26</v>
      </c>
      <c r="D9" s="186" t="s">
        <v>1</v>
      </c>
      <c r="E9" s="4" t="s">
        <v>2</v>
      </c>
      <c r="F9" s="186" t="s">
        <v>4</v>
      </c>
      <c r="G9" s="186" t="s">
        <v>18</v>
      </c>
      <c r="H9" s="186"/>
      <c r="I9" s="4" t="s">
        <v>5</v>
      </c>
      <c r="J9" s="186" t="s">
        <v>17</v>
      </c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</row>
    <row r="10" spans="1:24" ht="21.75" customHeight="1" x14ac:dyDescent="0.3">
      <c r="A10" s="186"/>
      <c r="B10" s="186"/>
      <c r="C10" s="186"/>
      <c r="D10" s="186"/>
      <c r="E10" s="206" t="s">
        <v>3</v>
      </c>
      <c r="F10" s="186"/>
      <c r="G10" s="202" t="s">
        <v>6</v>
      </c>
      <c r="H10" s="202" t="s">
        <v>7</v>
      </c>
      <c r="I10" s="207" t="s">
        <v>16</v>
      </c>
      <c r="J10" s="203">
        <v>1</v>
      </c>
      <c r="K10" s="204">
        <v>2</v>
      </c>
      <c r="L10" s="204">
        <v>3</v>
      </c>
      <c r="M10" s="204">
        <v>4</v>
      </c>
      <c r="N10" s="204">
        <v>5</v>
      </c>
      <c r="O10" s="201">
        <v>6</v>
      </c>
      <c r="P10" s="201">
        <v>7</v>
      </c>
      <c r="Q10" s="201">
        <v>8</v>
      </c>
      <c r="R10" s="201">
        <v>9</v>
      </c>
      <c r="S10" s="201">
        <v>10</v>
      </c>
      <c r="T10" s="201">
        <v>11</v>
      </c>
      <c r="U10" s="201">
        <v>12</v>
      </c>
      <c r="V10" s="201">
        <v>13</v>
      </c>
      <c r="W10" s="201">
        <v>14</v>
      </c>
      <c r="X10" s="201">
        <v>15</v>
      </c>
    </row>
    <row r="11" spans="1:24" ht="21.75" customHeight="1" x14ac:dyDescent="0.3">
      <c r="A11" s="186"/>
      <c r="B11" s="186"/>
      <c r="C11" s="186"/>
      <c r="D11" s="186"/>
      <c r="E11" s="206"/>
      <c r="F11" s="186"/>
      <c r="G11" s="202"/>
      <c r="H11" s="202"/>
      <c r="I11" s="207"/>
      <c r="J11" s="203"/>
      <c r="K11" s="204"/>
      <c r="L11" s="204"/>
      <c r="M11" s="204"/>
      <c r="N11" s="204"/>
      <c r="O11" s="201"/>
      <c r="P11" s="201"/>
      <c r="Q11" s="201"/>
      <c r="R11" s="201"/>
      <c r="S11" s="201"/>
      <c r="T11" s="201"/>
      <c r="U11" s="201"/>
      <c r="V11" s="201"/>
      <c r="W11" s="201"/>
      <c r="X11" s="201"/>
    </row>
    <row r="12" spans="1:24" ht="28.8" x14ac:dyDescent="0.3">
      <c r="A12" s="113" t="s">
        <v>8</v>
      </c>
      <c r="B12" s="123" t="s">
        <v>69</v>
      </c>
      <c r="C12" s="114" t="s">
        <v>76</v>
      </c>
      <c r="D12" s="114" t="s">
        <v>65</v>
      </c>
      <c r="E12" s="115">
        <v>33</v>
      </c>
      <c r="F12" s="116" t="s">
        <v>36</v>
      </c>
      <c r="G12" s="117">
        <v>2024</v>
      </c>
      <c r="H12" s="117">
        <v>2024</v>
      </c>
      <c r="I12" s="113" t="s">
        <v>22</v>
      </c>
      <c r="J12" s="6" t="s">
        <v>21</v>
      </c>
      <c r="K12" s="2"/>
      <c r="L12" s="2"/>
      <c r="M12" s="2"/>
      <c r="N12" s="2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ht="28.8" x14ac:dyDescent="0.3">
      <c r="A13" s="130" t="s">
        <v>9</v>
      </c>
      <c r="B13" s="135" t="s">
        <v>78</v>
      </c>
      <c r="C13" s="180" t="s">
        <v>76</v>
      </c>
      <c r="D13" s="136" t="s">
        <v>65</v>
      </c>
      <c r="E13" s="137">
        <v>5000</v>
      </c>
      <c r="F13" s="176" t="s">
        <v>97</v>
      </c>
      <c r="G13" s="131">
        <v>2024</v>
      </c>
      <c r="H13" s="117">
        <v>2024</v>
      </c>
      <c r="I13" s="113" t="s">
        <v>22</v>
      </c>
      <c r="J13" s="6" t="s">
        <v>21</v>
      </c>
      <c r="K13" s="109"/>
      <c r="L13" s="109"/>
      <c r="M13" s="109"/>
      <c r="N13" s="109"/>
      <c r="O13" s="110"/>
      <c r="P13" s="110"/>
      <c r="Q13" s="110"/>
      <c r="R13" s="110"/>
      <c r="S13" s="110"/>
      <c r="T13" s="110"/>
      <c r="U13" s="110"/>
      <c r="V13" s="110"/>
      <c r="W13" s="110"/>
      <c r="X13" s="110"/>
    </row>
    <row r="14" spans="1:24" ht="28.8" x14ac:dyDescent="0.3">
      <c r="A14" s="158" t="s">
        <v>98</v>
      </c>
      <c r="B14" s="159" t="s">
        <v>91</v>
      </c>
      <c r="C14" s="181" t="s">
        <v>76</v>
      </c>
      <c r="D14" s="160" t="s">
        <v>65</v>
      </c>
      <c r="E14" s="161">
        <v>10000</v>
      </c>
      <c r="F14" s="177" t="s">
        <v>97</v>
      </c>
      <c r="G14" s="162">
        <v>2024</v>
      </c>
      <c r="H14" s="163">
        <v>2024</v>
      </c>
      <c r="I14" s="164" t="s">
        <v>22</v>
      </c>
      <c r="J14" s="6" t="s">
        <v>21</v>
      </c>
      <c r="K14" s="133"/>
      <c r="L14" s="133"/>
      <c r="M14" s="133"/>
      <c r="N14" s="133"/>
      <c r="O14" s="134"/>
      <c r="P14" s="134"/>
      <c r="Q14" s="134"/>
      <c r="R14" s="134"/>
      <c r="S14" s="134"/>
      <c r="T14" s="134"/>
      <c r="U14" s="134"/>
      <c r="V14" s="134"/>
      <c r="W14" s="134"/>
      <c r="X14" s="134"/>
    </row>
    <row r="15" spans="1:24" ht="28.8" x14ac:dyDescent="0.3">
      <c r="A15" s="158" t="s">
        <v>99</v>
      </c>
      <c r="B15" s="159" t="s">
        <v>92</v>
      </c>
      <c r="C15" s="181" t="s">
        <v>76</v>
      </c>
      <c r="D15" s="160" t="s">
        <v>65</v>
      </c>
      <c r="E15" s="161">
        <v>40000</v>
      </c>
      <c r="F15" s="177" t="s">
        <v>97</v>
      </c>
      <c r="G15" s="162">
        <v>2024</v>
      </c>
      <c r="H15" s="163">
        <v>2024</v>
      </c>
      <c r="I15" s="164" t="s">
        <v>22</v>
      </c>
      <c r="J15" s="6" t="s">
        <v>21</v>
      </c>
      <c r="K15" s="133"/>
      <c r="L15" s="133"/>
      <c r="M15" s="133"/>
      <c r="N15" s="133"/>
      <c r="O15" s="134"/>
      <c r="P15" s="134"/>
      <c r="Q15" s="134"/>
      <c r="R15" s="134"/>
      <c r="S15" s="134"/>
      <c r="T15" s="134"/>
      <c r="U15" s="134"/>
      <c r="V15" s="134"/>
      <c r="W15" s="134"/>
      <c r="X15" s="134"/>
    </row>
    <row r="16" spans="1:24" ht="28.8" x14ac:dyDescent="0.3">
      <c r="A16" s="143" t="s">
        <v>100</v>
      </c>
      <c r="B16" s="149" t="s">
        <v>82</v>
      </c>
      <c r="C16" s="182" t="s">
        <v>76</v>
      </c>
      <c r="D16" s="144" t="s">
        <v>65</v>
      </c>
      <c r="E16" s="145">
        <v>2300</v>
      </c>
      <c r="F16" s="176" t="s">
        <v>97</v>
      </c>
      <c r="G16" s="146">
        <v>2024</v>
      </c>
      <c r="H16" s="16">
        <v>2024</v>
      </c>
      <c r="I16" s="113" t="s">
        <v>22</v>
      </c>
      <c r="J16" s="132" t="s">
        <v>21</v>
      </c>
      <c r="K16" s="133"/>
      <c r="L16" s="133"/>
      <c r="M16" s="133"/>
      <c r="N16" s="133"/>
      <c r="O16" s="134"/>
      <c r="P16" s="134"/>
      <c r="Q16" s="134"/>
      <c r="R16" s="134"/>
      <c r="S16" s="134"/>
      <c r="T16" s="134"/>
      <c r="U16" s="134"/>
      <c r="V16" s="134"/>
      <c r="W16" s="134"/>
      <c r="X16" s="134"/>
    </row>
    <row r="17" spans="1:24" ht="28.8" x14ac:dyDescent="0.3">
      <c r="A17" s="138" t="s">
        <v>101</v>
      </c>
      <c r="B17" s="139" t="s">
        <v>71</v>
      </c>
      <c r="C17" s="183" t="s">
        <v>76</v>
      </c>
      <c r="D17" s="140" t="s">
        <v>65</v>
      </c>
      <c r="E17" s="141">
        <v>1000</v>
      </c>
      <c r="F17" s="176" t="s">
        <v>97</v>
      </c>
      <c r="G17" s="142">
        <v>2024</v>
      </c>
      <c r="H17" s="16">
        <v>2024</v>
      </c>
      <c r="I17" s="5" t="s">
        <v>22</v>
      </c>
      <c r="J17" s="6" t="s">
        <v>21</v>
      </c>
      <c r="K17" s="48"/>
      <c r="L17" s="48"/>
      <c r="M17" s="48"/>
      <c r="N17" s="48"/>
      <c r="O17" s="49"/>
      <c r="P17" s="49"/>
      <c r="Q17" s="49"/>
      <c r="R17" s="49"/>
      <c r="S17" s="49"/>
      <c r="T17" s="49"/>
      <c r="U17" s="49"/>
      <c r="V17" s="49"/>
      <c r="W17" s="49"/>
      <c r="X17" s="49"/>
    </row>
    <row r="18" spans="1:24" s="13" customFormat="1" ht="15.6" x14ac:dyDescent="0.3">
      <c r="A18" s="50"/>
      <c r="B18" s="125" t="s">
        <v>42</v>
      </c>
      <c r="C18" s="31"/>
      <c r="D18" s="51"/>
      <c r="E18" s="52">
        <f>SUM(E12:E17)</f>
        <v>58333</v>
      </c>
      <c r="F18" s="53"/>
      <c r="G18" s="47" t="str">
        <f t="shared" ref="G18:G29" si="0">IF(I18="Rövid",2019,IF(I18="Közép",2020,IF(I18="Hosszú",2024,"")))</f>
        <v/>
      </c>
      <c r="H18" s="47" t="str">
        <f t="shared" ref="H18:H29" si="1">IF(I18="Rövid",2019,IF(I18="Közép",2023,IF(I18="Hosszú",2033,"")))</f>
        <v/>
      </c>
      <c r="I18" s="50"/>
      <c r="J18" s="54"/>
      <c r="K18" s="55"/>
      <c r="L18" s="55"/>
      <c r="M18" s="55"/>
      <c r="N18" s="55"/>
      <c r="O18" s="56"/>
      <c r="P18" s="56"/>
      <c r="Q18" s="56"/>
      <c r="R18" s="56"/>
      <c r="S18" s="56"/>
      <c r="T18" s="56"/>
      <c r="U18" s="56"/>
      <c r="V18" s="56"/>
      <c r="W18" s="56"/>
      <c r="X18" s="56"/>
    </row>
    <row r="19" spans="1:24" s="13" customFormat="1" ht="28.8" x14ac:dyDescent="0.3">
      <c r="A19" s="85" t="s">
        <v>102</v>
      </c>
      <c r="B19" s="120" t="s">
        <v>81</v>
      </c>
      <c r="C19" s="184" t="s">
        <v>76</v>
      </c>
      <c r="D19" s="111" t="s">
        <v>65</v>
      </c>
      <c r="E19" s="84">
        <v>10000</v>
      </c>
      <c r="F19" s="106" t="s">
        <v>50</v>
      </c>
      <c r="G19" s="47">
        <v>2025</v>
      </c>
      <c r="H19" s="47">
        <v>2028</v>
      </c>
      <c r="I19" s="38" t="s">
        <v>23</v>
      </c>
      <c r="J19" s="103"/>
      <c r="K19" s="41" t="s">
        <v>21</v>
      </c>
      <c r="L19" s="41" t="s">
        <v>21</v>
      </c>
      <c r="M19" s="41" t="s">
        <v>21</v>
      </c>
      <c r="N19" s="41" t="s">
        <v>21</v>
      </c>
      <c r="O19" s="104"/>
      <c r="P19" s="104"/>
      <c r="Q19" s="104"/>
      <c r="R19" s="104"/>
      <c r="S19" s="104"/>
      <c r="T19" s="104"/>
      <c r="U19" s="104"/>
      <c r="V19" s="104"/>
      <c r="W19" s="104"/>
      <c r="X19" s="104"/>
    </row>
    <row r="20" spans="1:24" s="13" customFormat="1" ht="28.8" x14ac:dyDescent="0.3">
      <c r="A20" s="112" t="s">
        <v>103</v>
      </c>
      <c r="B20" s="129" t="s">
        <v>80</v>
      </c>
      <c r="C20" s="95" t="s">
        <v>76</v>
      </c>
      <c r="D20" s="95" t="s">
        <v>65</v>
      </c>
      <c r="E20" s="96">
        <v>15000</v>
      </c>
      <c r="F20" s="179" t="s">
        <v>50</v>
      </c>
      <c r="G20" s="16">
        <v>2024</v>
      </c>
      <c r="H20" s="16">
        <v>2024</v>
      </c>
      <c r="I20" s="38" t="s">
        <v>23</v>
      </c>
      <c r="J20" s="103"/>
      <c r="K20" s="41" t="s">
        <v>21</v>
      </c>
      <c r="L20" s="41" t="s">
        <v>21</v>
      </c>
      <c r="M20" s="41" t="s">
        <v>21</v>
      </c>
      <c r="N20" s="41" t="s">
        <v>21</v>
      </c>
      <c r="O20" s="104"/>
      <c r="P20" s="104"/>
      <c r="Q20" s="104"/>
      <c r="R20" s="104"/>
      <c r="S20" s="104"/>
      <c r="T20" s="104"/>
      <c r="U20" s="104"/>
      <c r="V20" s="104"/>
      <c r="W20" s="104"/>
      <c r="X20" s="104"/>
    </row>
    <row r="21" spans="1:24" ht="28.8" x14ac:dyDescent="0.3">
      <c r="A21" s="38" t="s">
        <v>104</v>
      </c>
      <c r="B21" s="124" t="s">
        <v>72</v>
      </c>
      <c r="C21" s="93" t="s">
        <v>76</v>
      </c>
      <c r="D21" s="98" t="s">
        <v>65</v>
      </c>
      <c r="E21" s="99">
        <v>7000</v>
      </c>
      <c r="F21" s="105" t="s">
        <v>36</v>
      </c>
      <c r="G21" s="47">
        <v>2025</v>
      </c>
      <c r="H21" s="47">
        <v>2028</v>
      </c>
      <c r="I21" s="38" t="s">
        <v>23</v>
      </c>
      <c r="J21" s="40"/>
      <c r="K21" s="41" t="s">
        <v>21</v>
      </c>
      <c r="L21" s="41" t="s">
        <v>21</v>
      </c>
      <c r="M21" s="41" t="s">
        <v>21</v>
      </c>
      <c r="N21" s="41" t="s">
        <v>21</v>
      </c>
      <c r="O21" s="49"/>
      <c r="P21" s="49"/>
      <c r="Q21" s="49"/>
      <c r="R21" s="49"/>
      <c r="S21" s="49"/>
      <c r="T21" s="49"/>
      <c r="U21" s="49"/>
      <c r="V21" s="49"/>
      <c r="W21" s="49"/>
      <c r="X21" s="49"/>
    </row>
    <row r="22" spans="1:24" ht="28.8" x14ac:dyDescent="0.3">
      <c r="A22" s="38" t="s">
        <v>105</v>
      </c>
      <c r="B22" s="124" t="s">
        <v>73</v>
      </c>
      <c r="C22" s="93" t="s">
        <v>76</v>
      </c>
      <c r="D22" s="98" t="s">
        <v>65</v>
      </c>
      <c r="E22" s="99">
        <v>30000</v>
      </c>
      <c r="F22" s="97" t="s">
        <v>36</v>
      </c>
      <c r="G22" s="47">
        <v>2025</v>
      </c>
      <c r="H22" s="47">
        <v>2028</v>
      </c>
      <c r="I22" s="38" t="s">
        <v>23</v>
      </c>
      <c r="J22" s="40"/>
      <c r="K22" s="41" t="s">
        <v>21</v>
      </c>
      <c r="L22" s="41" t="s">
        <v>21</v>
      </c>
      <c r="M22" s="41" t="s">
        <v>21</v>
      </c>
      <c r="N22" s="41" t="s">
        <v>21</v>
      </c>
      <c r="O22" s="49"/>
      <c r="P22" s="49"/>
      <c r="Q22" s="49"/>
      <c r="R22" s="49"/>
      <c r="S22" s="49"/>
      <c r="T22" s="49"/>
      <c r="U22" s="49"/>
      <c r="V22" s="49"/>
      <c r="W22" s="49"/>
      <c r="X22" s="49"/>
    </row>
    <row r="23" spans="1:24" ht="28.8" x14ac:dyDescent="0.3">
      <c r="A23" s="38" t="s">
        <v>106</v>
      </c>
      <c r="B23" s="126" t="s">
        <v>74</v>
      </c>
      <c r="C23" s="93" t="s">
        <v>76</v>
      </c>
      <c r="D23" s="98" t="s">
        <v>65</v>
      </c>
      <c r="E23" s="99">
        <v>2000</v>
      </c>
      <c r="F23" s="97" t="s">
        <v>36</v>
      </c>
      <c r="G23" s="47">
        <v>2025</v>
      </c>
      <c r="H23" s="47">
        <v>2028</v>
      </c>
      <c r="I23" s="38" t="s">
        <v>23</v>
      </c>
      <c r="J23" s="40"/>
      <c r="K23" s="41" t="s">
        <v>21</v>
      </c>
      <c r="L23" s="41" t="s">
        <v>21</v>
      </c>
      <c r="M23" s="41" t="s">
        <v>21</v>
      </c>
      <c r="N23" s="41" t="s">
        <v>21</v>
      </c>
      <c r="O23" s="49"/>
      <c r="P23" s="49"/>
      <c r="Q23" s="49"/>
      <c r="R23" s="49"/>
      <c r="S23" s="49"/>
      <c r="T23" s="49"/>
      <c r="U23" s="49"/>
      <c r="V23" s="49"/>
      <c r="W23" s="49"/>
      <c r="X23" s="49"/>
    </row>
    <row r="24" spans="1:24" ht="43.2" x14ac:dyDescent="0.3">
      <c r="A24" s="38" t="s">
        <v>107</v>
      </c>
      <c r="B24" s="127" t="s">
        <v>70</v>
      </c>
      <c r="C24" s="95" t="s">
        <v>76</v>
      </c>
      <c r="D24" s="95" t="s">
        <v>65</v>
      </c>
      <c r="E24" s="96">
        <v>5000</v>
      </c>
      <c r="F24" s="97" t="s">
        <v>36</v>
      </c>
      <c r="G24" s="47">
        <v>2025</v>
      </c>
      <c r="H24" s="47">
        <v>2028</v>
      </c>
      <c r="I24" s="38" t="s">
        <v>23</v>
      </c>
      <c r="J24" s="40"/>
      <c r="K24" s="41" t="s">
        <v>21</v>
      </c>
      <c r="L24" s="41" t="s">
        <v>21</v>
      </c>
      <c r="M24" s="41" t="s">
        <v>21</v>
      </c>
      <c r="N24" s="41" t="s">
        <v>21</v>
      </c>
      <c r="O24" s="49"/>
      <c r="P24" s="49"/>
      <c r="Q24" s="49"/>
      <c r="R24" s="49"/>
      <c r="S24" s="49"/>
      <c r="T24" s="49"/>
      <c r="U24" s="49"/>
      <c r="V24" s="49"/>
      <c r="W24" s="49"/>
      <c r="X24" s="49"/>
    </row>
    <row r="25" spans="1:24" ht="28.8" x14ac:dyDescent="0.3">
      <c r="A25" s="38" t="s">
        <v>108</v>
      </c>
      <c r="B25" s="124" t="s">
        <v>71</v>
      </c>
      <c r="C25" s="93" t="s">
        <v>76</v>
      </c>
      <c r="D25" s="98" t="s">
        <v>65</v>
      </c>
      <c r="E25" s="99">
        <v>5000</v>
      </c>
      <c r="F25" s="97" t="s">
        <v>36</v>
      </c>
      <c r="G25" s="47">
        <v>2025</v>
      </c>
      <c r="H25" s="47">
        <v>2028</v>
      </c>
      <c r="I25" s="38" t="s">
        <v>23</v>
      </c>
      <c r="J25" s="40"/>
      <c r="K25" s="41" t="s">
        <v>21</v>
      </c>
      <c r="L25" s="41" t="s">
        <v>21</v>
      </c>
      <c r="M25" s="41" t="s">
        <v>21</v>
      </c>
      <c r="N25" s="41" t="s">
        <v>21</v>
      </c>
      <c r="O25" s="49"/>
      <c r="P25" s="49"/>
      <c r="Q25" s="49"/>
      <c r="R25" s="49"/>
      <c r="S25" s="49"/>
      <c r="T25" s="49"/>
      <c r="U25" s="49"/>
      <c r="V25" s="49"/>
      <c r="W25" s="49"/>
      <c r="X25" s="49"/>
    </row>
    <row r="26" spans="1:24" s="13" customFormat="1" ht="15.6" x14ac:dyDescent="0.3">
      <c r="A26" s="50"/>
      <c r="B26" s="125" t="s">
        <v>43</v>
      </c>
      <c r="C26" s="50"/>
      <c r="D26" s="51"/>
      <c r="E26" s="52">
        <f>SUM(E19:E25)</f>
        <v>74000</v>
      </c>
      <c r="F26" s="53"/>
      <c r="G26" s="47" t="str">
        <f t="shared" si="0"/>
        <v/>
      </c>
      <c r="H26" s="47" t="str">
        <f t="shared" si="1"/>
        <v/>
      </c>
      <c r="I26" s="50"/>
      <c r="J26" s="54"/>
      <c r="K26" s="55"/>
      <c r="L26" s="55"/>
      <c r="M26" s="55"/>
      <c r="N26" s="55"/>
      <c r="O26" s="56"/>
      <c r="P26" s="56"/>
      <c r="Q26" s="56"/>
      <c r="R26" s="56"/>
      <c r="S26" s="56"/>
      <c r="T26" s="56"/>
      <c r="U26" s="56"/>
      <c r="V26" s="56"/>
      <c r="W26" s="56"/>
      <c r="X26" s="56"/>
    </row>
    <row r="27" spans="1:24" ht="28.8" x14ac:dyDescent="0.3">
      <c r="A27" s="38" t="s">
        <v>109</v>
      </c>
      <c r="B27" s="124" t="s">
        <v>75</v>
      </c>
      <c r="C27" s="93" t="s">
        <v>76</v>
      </c>
      <c r="D27" s="98" t="s">
        <v>65</v>
      </c>
      <c r="E27" s="99">
        <v>150000</v>
      </c>
      <c r="F27" s="97" t="s">
        <v>36</v>
      </c>
      <c r="G27" s="47">
        <v>2029</v>
      </c>
      <c r="H27" s="47">
        <v>2038</v>
      </c>
      <c r="I27" s="38" t="s">
        <v>24</v>
      </c>
      <c r="J27" s="40"/>
      <c r="K27" s="48"/>
      <c r="L27" s="48"/>
      <c r="M27" s="48"/>
      <c r="N27" s="48"/>
      <c r="O27" s="42" t="s">
        <v>21</v>
      </c>
      <c r="P27" s="42" t="s">
        <v>21</v>
      </c>
      <c r="Q27" s="42" t="s">
        <v>21</v>
      </c>
      <c r="R27" s="42" t="s">
        <v>21</v>
      </c>
      <c r="S27" s="42" t="s">
        <v>21</v>
      </c>
      <c r="T27" s="42" t="s">
        <v>21</v>
      </c>
      <c r="U27" s="42" t="s">
        <v>21</v>
      </c>
      <c r="V27" s="42" t="s">
        <v>21</v>
      </c>
      <c r="W27" s="42" t="s">
        <v>21</v>
      </c>
      <c r="X27" s="42" t="s">
        <v>21</v>
      </c>
    </row>
    <row r="28" spans="1:24" ht="28.8" x14ac:dyDescent="0.3">
      <c r="A28" s="38" t="s">
        <v>110</v>
      </c>
      <c r="B28" s="128" t="s">
        <v>71</v>
      </c>
      <c r="C28" s="93" t="s">
        <v>76</v>
      </c>
      <c r="D28" s="100" t="s">
        <v>65</v>
      </c>
      <c r="E28" s="101">
        <v>15000</v>
      </c>
      <c r="F28" s="102" t="s">
        <v>36</v>
      </c>
      <c r="G28" s="47">
        <v>2029</v>
      </c>
      <c r="H28" s="47">
        <v>2038</v>
      </c>
      <c r="I28" s="38" t="s">
        <v>24</v>
      </c>
      <c r="J28" s="40"/>
      <c r="K28" s="48"/>
      <c r="L28" s="48"/>
      <c r="M28" s="48"/>
      <c r="N28" s="48"/>
      <c r="O28" s="42" t="s">
        <v>21</v>
      </c>
      <c r="P28" s="42" t="s">
        <v>21</v>
      </c>
      <c r="Q28" s="42" t="s">
        <v>21</v>
      </c>
      <c r="R28" s="42" t="s">
        <v>21</v>
      </c>
      <c r="S28" s="42" t="s">
        <v>21</v>
      </c>
      <c r="T28" s="42" t="s">
        <v>21</v>
      </c>
      <c r="U28" s="42" t="s">
        <v>21</v>
      </c>
      <c r="V28" s="42" t="s">
        <v>21</v>
      </c>
      <c r="W28" s="42" t="s">
        <v>21</v>
      </c>
      <c r="X28" s="42" t="s">
        <v>21</v>
      </c>
    </row>
    <row r="29" spans="1:24" s="13" customFormat="1" ht="15.6" x14ac:dyDescent="0.3">
      <c r="A29" s="50"/>
      <c r="B29" s="125" t="s">
        <v>44</v>
      </c>
      <c r="C29" s="50"/>
      <c r="D29" s="51"/>
      <c r="E29" s="52">
        <f>SUM(E27:E28)</f>
        <v>165000</v>
      </c>
      <c r="F29" s="53"/>
      <c r="G29" s="47" t="str">
        <f t="shared" si="0"/>
        <v/>
      </c>
      <c r="H29" s="47" t="str">
        <f t="shared" si="1"/>
        <v/>
      </c>
      <c r="I29" s="50"/>
      <c r="J29" s="54"/>
      <c r="K29" s="55"/>
      <c r="L29" s="55"/>
      <c r="M29" s="55"/>
      <c r="N29" s="55"/>
      <c r="O29" s="56"/>
      <c r="P29" s="56"/>
      <c r="Q29" s="56"/>
      <c r="R29" s="56"/>
      <c r="S29" s="56"/>
      <c r="T29" s="56"/>
      <c r="U29" s="56"/>
      <c r="V29" s="56"/>
      <c r="W29" s="56"/>
      <c r="X29" s="56"/>
    </row>
    <row r="30" spans="1:24" x14ac:dyDescent="0.3">
      <c r="A30" s="208" t="s">
        <v>93</v>
      </c>
      <c r="B30" s="208"/>
      <c r="C30" s="208"/>
      <c r="D30" s="157"/>
      <c r="E30" s="157"/>
    </row>
    <row r="31" spans="1:24" x14ac:dyDescent="0.3">
      <c r="A31" s="205" t="s">
        <v>94</v>
      </c>
      <c r="B31" s="205"/>
      <c r="C31" s="205"/>
      <c r="D31" s="205"/>
      <c r="E31" s="205"/>
    </row>
    <row r="32" spans="1:24" x14ac:dyDescent="0.3">
      <c r="A32" s="174" t="s">
        <v>96</v>
      </c>
    </row>
    <row r="33" spans="1:16" x14ac:dyDescent="0.3">
      <c r="A33" s="78"/>
    </row>
    <row r="42" spans="1:16" x14ac:dyDescent="0.3">
      <c r="P42" s="1"/>
    </row>
  </sheetData>
  <mergeCells count="30">
    <mergeCell ref="A31:E31"/>
    <mergeCell ref="E10:E11"/>
    <mergeCell ref="I10:I11"/>
    <mergeCell ref="L10:L11"/>
    <mergeCell ref="A30:C30"/>
    <mergeCell ref="N10:N11"/>
    <mergeCell ref="O10:O11"/>
    <mergeCell ref="P10:P11"/>
    <mergeCell ref="A9:A11"/>
    <mergeCell ref="B9:B11"/>
    <mergeCell ref="C9:C11"/>
    <mergeCell ref="D9:D11"/>
    <mergeCell ref="F9:F11"/>
    <mergeCell ref="G9:H9"/>
    <mergeCell ref="A1:X1"/>
    <mergeCell ref="A2:X2"/>
    <mergeCell ref="W10:W11"/>
    <mergeCell ref="X10:X11"/>
    <mergeCell ref="Q10:Q11"/>
    <mergeCell ref="R10:R11"/>
    <mergeCell ref="S10:S11"/>
    <mergeCell ref="T10:T11"/>
    <mergeCell ref="U10:U11"/>
    <mergeCell ref="V10:V11"/>
    <mergeCell ref="J9:X9"/>
    <mergeCell ref="G10:G11"/>
    <mergeCell ref="H10:H11"/>
    <mergeCell ref="J10:J11"/>
    <mergeCell ref="K10:K11"/>
    <mergeCell ref="M10:M11"/>
  </mergeCells>
  <phoneticPr fontId="15" type="noConversion"/>
  <printOptions horizontalCentered="1" verticalCentered="1"/>
  <pageMargins left="0.19685039370078741" right="0.19685039370078741" top="0.19685039370078741" bottom="0.19685039370078741" header="0" footer="0"/>
  <pageSetup paperSize="9" scale="77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forrás!$C$5:$E$5</xm:f>
          </x14:formula1>
          <xm:sqref>I12:I1048576</xm:sqref>
        </x14:dataValidation>
        <x14:dataValidation type="list" allowBlank="1" showInputMessage="1" showErrorMessage="1">
          <x14:formula1>
            <xm:f>forrás!$A$23:$A$32</xm:f>
          </x14:formula1>
          <xm:sqref>F12 F18:F1048576</xm:sqref>
        </x14:dataValidation>
        <x14:dataValidation type="list" allowBlank="1" showInputMessage="1" showErrorMessage="1">
          <x14:formula1>
            <xm:f>'G:\GFT terv\2024-2038\Módosítás\Izsák - Ágasegyháza\[GFT-2024_Izsák-Ágas-Orgovány_szennyvíz_FÖ.xlsx]forrás'!#REF!</xm:f>
          </x14:formula1>
          <xm:sqref>F13:F17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"/>
  <dimension ref="A1:H78"/>
  <sheetViews>
    <sheetView showGridLines="0" zoomScaleNormal="100" workbookViewId="0">
      <selection activeCell="B8" sqref="B8"/>
    </sheetView>
  </sheetViews>
  <sheetFormatPr defaultRowHeight="14.4" x14ac:dyDescent="0.3"/>
  <cols>
    <col min="1" max="1" width="39" customWidth="1"/>
    <col min="2" max="4" width="11.88671875" customWidth="1"/>
    <col min="5" max="5" width="15.44140625" customWidth="1"/>
  </cols>
  <sheetData>
    <row r="1" spans="1:6" x14ac:dyDescent="0.3">
      <c r="A1" s="7" t="s">
        <v>30</v>
      </c>
      <c r="B1" s="29">
        <v>1800</v>
      </c>
      <c r="C1" s="7" t="s">
        <v>31</v>
      </c>
      <c r="D1" s="11"/>
      <c r="E1" s="11"/>
    </row>
    <row r="2" spans="1:6" x14ac:dyDescent="0.3">
      <c r="A2" s="11"/>
      <c r="B2" s="11"/>
      <c r="C2" s="11"/>
      <c r="D2" s="11"/>
      <c r="E2" s="11"/>
    </row>
    <row r="3" spans="1:6" ht="15" customHeight="1" x14ac:dyDescent="0.3">
      <c r="A3" s="209" t="s">
        <v>62</v>
      </c>
      <c r="B3" s="211" t="s">
        <v>32</v>
      </c>
      <c r="C3" s="210" t="s">
        <v>31</v>
      </c>
      <c r="D3" s="210"/>
      <c r="E3" s="210"/>
    </row>
    <row r="4" spans="1:6" ht="29.4" customHeight="1" x14ac:dyDescent="0.3">
      <c r="A4" s="209"/>
      <c r="B4" s="212"/>
      <c r="C4" s="15" t="s">
        <v>27</v>
      </c>
      <c r="D4" s="15" t="s">
        <v>28</v>
      </c>
      <c r="E4" s="15" t="s">
        <v>29</v>
      </c>
    </row>
    <row r="5" spans="1:6" x14ac:dyDescent="0.3">
      <c r="A5" s="14"/>
      <c r="B5" s="8"/>
      <c r="C5" s="15" t="s">
        <v>33</v>
      </c>
      <c r="D5" s="15" t="s">
        <v>34</v>
      </c>
      <c r="E5" s="15" t="s">
        <v>35</v>
      </c>
    </row>
    <row r="6" spans="1:6" x14ac:dyDescent="0.3">
      <c r="A6" s="64"/>
      <c r="B6" s="65"/>
      <c r="C6" s="66"/>
      <c r="D6" s="66"/>
      <c r="E6" s="67"/>
    </row>
    <row r="7" spans="1:6" x14ac:dyDescent="0.3">
      <c r="A7" s="9" t="s">
        <v>36</v>
      </c>
      <c r="B7" s="10">
        <v>-19134</v>
      </c>
      <c r="C7" s="27">
        <f>B7+B1+B11+B15</f>
        <v>1800</v>
      </c>
      <c r="D7" s="27">
        <f>B1*4+C62</f>
        <v>8934</v>
      </c>
      <c r="E7" s="27">
        <f>B1*10</f>
        <v>18000</v>
      </c>
    </row>
    <row r="8" spans="1:6" ht="15" customHeight="1" x14ac:dyDescent="0.3">
      <c r="A8" s="9" t="s">
        <v>40</v>
      </c>
      <c r="B8" s="12"/>
      <c r="C8" s="27">
        <f>B8</f>
        <v>0</v>
      </c>
      <c r="D8" s="28">
        <f>C63</f>
        <v>0</v>
      </c>
      <c r="E8" s="28">
        <f>D63</f>
        <v>0</v>
      </c>
    </row>
    <row r="9" spans="1:6" ht="15" customHeight="1" x14ac:dyDescent="0.3">
      <c r="A9" s="9" t="s">
        <v>58</v>
      </c>
      <c r="B9" s="12"/>
      <c r="C9" s="27">
        <f>B9</f>
        <v>0</v>
      </c>
      <c r="D9" s="28">
        <f t="shared" ref="D9:E9" si="0">C64</f>
        <v>0</v>
      </c>
      <c r="E9" s="28">
        <f t="shared" si="0"/>
        <v>0</v>
      </c>
      <c r="F9" s="17"/>
    </row>
    <row r="10" spans="1:6" ht="15" customHeight="1" x14ac:dyDescent="0.3">
      <c r="A10" s="150" t="s">
        <v>83</v>
      </c>
      <c r="B10" s="151"/>
      <c r="C10" s="152">
        <v>88300</v>
      </c>
      <c r="D10" s="153"/>
      <c r="E10" s="153"/>
      <c r="F10" s="17"/>
    </row>
    <row r="11" spans="1:6" ht="15" customHeight="1" x14ac:dyDescent="0.3">
      <c r="A11" s="30" t="s">
        <v>59</v>
      </c>
      <c r="B11" s="108">
        <v>17659</v>
      </c>
      <c r="C11" s="107"/>
      <c r="D11" s="83"/>
      <c r="E11" s="83"/>
      <c r="F11" s="17"/>
    </row>
    <row r="12" spans="1:6" ht="15" customHeight="1" x14ac:dyDescent="0.3">
      <c r="A12" s="30" t="s">
        <v>60</v>
      </c>
      <c r="B12" s="79"/>
      <c r="C12" s="82"/>
      <c r="D12" s="83"/>
      <c r="E12" s="83"/>
      <c r="F12" s="17"/>
    </row>
    <row r="13" spans="1:6" ht="15" customHeight="1" x14ac:dyDescent="0.3">
      <c r="A13" s="64" t="s">
        <v>56</v>
      </c>
      <c r="B13" s="80"/>
      <c r="C13" s="82"/>
      <c r="D13" s="83"/>
      <c r="E13" s="83"/>
      <c r="F13" s="17"/>
    </row>
    <row r="14" spans="1:6" ht="15" customHeight="1" x14ac:dyDescent="0.3">
      <c r="A14" s="64" t="s">
        <v>37</v>
      </c>
      <c r="B14" s="80"/>
      <c r="C14" s="82"/>
      <c r="D14" s="83"/>
      <c r="E14" s="83"/>
      <c r="F14" s="17"/>
    </row>
    <row r="15" spans="1:6" ht="15" customHeight="1" x14ac:dyDescent="0.3">
      <c r="A15" s="64" t="s">
        <v>45</v>
      </c>
      <c r="B15" s="80">
        <v>1475</v>
      </c>
      <c r="C15" s="82"/>
      <c r="D15" s="83"/>
      <c r="E15" s="83"/>
      <c r="F15" s="17"/>
    </row>
    <row r="16" spans="1:6" ht="15" customHeight="1" x14ac:dyDescent="0.3">
      <c r="A16" s="64" t="s">
        <v>50</v>
      </c>
      <c r="B16" s="81"/>
      <c r="C16" s="82"/>
      <c r="D16" s="83">
        <v>55000</v>
      </c>
      <c r="E16" s="83"/>
      <c r="F16" s="17"/>
    </row>
    <row r="17" spans="1:6" x14ac:dyDescent="0.3">
      <c r="A17" s="218" t="s">
        <v>38</v>
      </c>
      <c r="B17" s="219"/>
      <c r="C17" s="63">
        <f>SUM(C7:C16)</f>
        <v>90100</v>
      </c>
      <c r="D17" s="63">
        <f t="shared" ref="D17:E17" si="1">SUM(D7:D16)</f>
        <v>63934</v>
      </c>
      <c r="E17" s="63">
        <f t="shared" si="1"/>
        <v>18000</v>
      </c>
      <c r="F17" s="17"/>
    </row>
    <row r="18" spans="1:6" x14ac:dyDescent="0.3">
      <c r="A18" s="64"/>
      <c r="B18" s="68"/>
      <c r="C18" s="66"/>
      <c r="D18" s="66"/>
      <c r="E18" s="67"/>
      <c r="F18" s="17"/>
    </row>
    <row r="19" spans="1:6" x14ac:dyDescent="0.3">
      <c r="A19" s="220" t="s">
        <v>63</v>
      </c>
      <c r="B19" s="221"/>
      <c r="C19" s="210" t="s">
        <v>31</v>
      </c>
      <c r="D19" s="210"/>
      <c r="E19" s="210"/>
      <c r="F19" s="17"/>
    </row>
    <row r="20" spans="1:6" x14ac:dyDescent="0.3">
      <c r="A20" s="222"/>
      <c r="B20" s="223"/>
      <c r="C20" s="15" t="s">
        <v>27</v>
      </c>
      <c r="D20" s="15" t="s">
        <v>28</v>
      </c>
      <c r="E20" s="15" t="s">
        <v>29</v>
      </c>
      <c r="F20" s="17"/>
    </row>
    <row r="21" spans="1:6" x14ac:dyDescent="0.3">
      <c r="A21" s="64"/>
      <c r="B21" s="68"/>
      <c r="C21" s="66"/>
      <c r="D21" s="66"/>
      <c r="E21" s="67"/>
      <c r="F21" s="17"/>
    </row>
    <row r="22" spans="1:6" x14ac:dyDescent="0.3">
      <c r="A22" s="213" t="s">
        <v>52</v>
      </c>
      <c r="B22" s="214"/>
      <c r="C22" s="214"/>
      <c r="D22" s="214"/>
      <c r="E22" s="215"/>
      <c r="F22" s="17"/>
    </row>
    <row r="23" spans="1:6" x14ac:dyDescent="0.3">
      <c r="A23" s="216" t="s">
        <v>36</v>
      </c>
      <c r="B23" s="217"/>
      <c r="C23" s="27">
        <f>SUMIFS(Felújítás!$E$12:$E$97,Felújítás!$I$12:$I$97,C$5,Felújítás!$F$12:$F$97,$A23)</f>
        <v>33</v>
      </c>
      <c r="D23" s="27">
        <f>SUMIFS(Felújítás!$E$12:$E$97,Felújítás!$I$12:$I$97,D$5,Felújítás!$F$12:$F$97,$A23)</f>
        <v>49000</v>
      </c>
      <c r="E23" s="27">
        <f>SUMIFS(Felújítás!$E$12:$E$97,Felújítás!$I$12:$I$97,E$5,Felújítás!$F$12:$F$97,$A23)</f>
        <v>165000</v>
      </c>
    </row>
    <row r="24" spans="1:6" x14ac:dyDescent="0.3">
      <c r="A24" s="216" t="s">
        <v>40</v>
      </c>
      <c r="B24" s="217"/>
      <c r="C24" s="27">
        <f>SUMIFS(Felújítás!$E$12:$E$97,Felújítás!$I$12:$I$97,C$5,Felújítás!$F$12:$F$97,$A24)</f>
        <v>0</v>
      </c>
      <c r="D24" s="27">
        <f>SUMIFS(Felújítás!$E$12:$E$97,Felújítás!$I$12:$I$97,D$5,Felújítás!$F$12:$F$97,$A24)</f>
        <v>0</v>
      </c>
      <c r="E24" s="27">
        <f>SUMIFS(Felújítás!$E$12:$E$97,Felújítás!$I$12:$I$97,E$5,Felújítás!$F$12:$F$97,$A24)</f>
        <v>0</v>
      </c>
    </row>
    <row r="25" spans="1:6" x14ac:dyDescent="0.3">
      <c r="A25" s="216" t="s">
        <v>58</v>
      </c>
      <c r="B25" s="217"/>
      <c r="C25" s="27">
        <f>SUMIFS(Felújítás!$E$12:$E$97,Felújítás!$I$12:$I$97,C$5,Felújítás!$F$12:$F$97,$A25)</f>
        <v>0</v>
      </c>
      <c r="D25" s="27">
        <f>SUMIFS(Felújítás!$E$12:$E$97,Felújítás!$I$12:$I$97,D$5,Felújítás!$F$12:$F$97,$A25)</f>
        <v>0</v>
      </c>
      <c r="E25" s="27">
        <f>SUMIFS(Felújítás!$E$12:$E$97,Felújítás!$I$12:$I$97,E$5,Felújítás!$F$12:$F$97,$A25)</f>
        <v>0</v>
      </c>
    </row>
    <row r="26" spans="1:6" x14ac:dyDescent="0.3">
      <c r="A26" s="154" t="s">
        <v>83</v>
      </c>
      <c r="B26" s="155"/>
      <c r="C26" s="27">
        <f>SUMIFS(Felújítás!$E$12:$E$97,Felújítás!$I$12:$I$97,C$5,Felújítás!$F$12:$F$97,$A26)</f>
        <v>58300</v>
      </c>
      <c r="D26" s="27">
        <f>SUMIFS(Felújítás!$E$12:$E$97,Felújítás!$I$12:$I$97,D$5,Felújítás!$F$12:$F$97,$A26)</f>
        <v>0</v>
      </c>
      <c r="E26" s="27">
        <f>SUMIFS(Felújítás!$E$12:$E$97,Felújítás!$I$12:$I$97,E$5,Felújítás!$F$12:$F$97,$A26)</f>
        <v>0</v>
      </c>
    </row>
    <row r="27" spans="1:6" x14ac:dyDescent="0.3">
      <c r="A27" s="76" t="s">
        <v>59</v>
      </c>
      <c r="B27" s="77"/>
      <c r="C27" s="27">
        <f>SUMIFS(Felújítás!$E$12:$E$97,Felújítás!$I$12:$I$97,C$5,Felújítás!$F$12:$F$97,$A27)</f>
        <v>0</v>
      </c>
      <c r="D27" s="27">
        <f>SUMIFS(Felújítás!$E$12:$E$97,Felújítás!$I$12:$I$97,D$5,Felújítás!$F$12:$F$97,$A27)</f>
        <v>0</v>
      </c>
      <c r="E27" s="27">
        <f>SUMIFS(Felújítás!$E$12:$E$97,Felújítás!$I$12:$I$97,E$5,Felújítás!$F$12:$F$97,$A27)</f>
        <v>0</v>
      </c>
    </row>
    <row r="28" spans="1:6" x14ac:dyDescent="0.3">
      <c r="A28" s="216" t="s">
        <v>60</v>
      </c>
      <c r="B28" s="217"/>
      <c r="C28" s="27">
        <f>SUMIFS(Felújítás!$E$12:$E$97,Felújítás!$I$12:$I$97,C$5,Felújítás!$F$12:$F$97,$A28)</f>
        <v>0</v>
      </c>
      <c r="D28" s="27">
        <f>SUMIFS(Felújítás!$E$12:$E$97,Felújítás!$I$12:$I$97,D$5,Felújítás!$F$12:$F$97,$A28)</f>
        <v>0</v>
      </c>
      <c r="E28" s="27">
        <f>SUMIFS(Felújítás!$E$12:$E$97,Felújítás!$I$12:$I$97,E$5,Felújítás!$F$12:$F$97,$A28)</f>
        <v>0</v>
      </c>
    </row>
    <row r="29" spans="1:6" x14ac:dyDescent="0.3">
      <c r="A29" s="216" t="s">
        <v>56</v>
      </c>
      <c r="B29" s="217"/>
      <c r="C29" s="27">
        <f>SUMIFS(Felújítás!$E$12:$E$97,Felújítás!$I$12:$I$97,C$5,Felújítás!$F$12:$F$97,$A29)</f>
        <v>0</v>
      </c>
      <c r="D29" s="27">
        <f>SUMIFS(Felújítás!$E$12:$E$97,Felújítás!$I$12:$I$97,D$5,Felújítás!$F$12:$F$97,$A29)</f>
        <v>0</v>
      </c>
      <c r="E29" s="27">
        <f>SUMIFS(Felújítás!$E$12:$E$97,Felújítás!$I$12:$I$97,E$5,Felújítás!$F$12:$F$97,$A29)</f>
        <v>0</v>
      </c>
    </row>
    <row r="30" spans="1:6" x14ac:dyDescent="0.3">
      <c r="A30" s="216" t="s">
        <v>37</v>
      </c>
      <c r="B30" s="217"/>
      <c r="C30" s="27">
        <f>SUMIFS(Felújítás!$E$12:$E$97,Felújítás!$I$12:$I$97,C$5,Felújítás!$F$12:$F$97,$A30)</f>
        <v>0</v>
      </c>
      <c r="D30" s="27">
        <f>SUMIFS(Felújítás!$E$12:$E$97,Felújítás!$I$12:$I$97,D$5,Felújítás!$F$12:$F$97,$A30)</f>
        <v>0</v>
      </c>
      <c r="E30" s="27">
        <f>SUMIFS(Felújítás!$E$12:$E$97,Felújítás!$I$12:$I$97,E$5,Felújítás!$F$12:$F$97,$A30)</f>
        <v>0</v>
      </c>
    </row>
    <row r="31" spans="1:6" x14ac:dyDescent="0.3">
      <c r="A31" s="216" t="s">
        <v>45</v>
      </c>
      <c r="B31" s="217"/>
      <c r="C31" s="27">
        <f>SUMIFS(Felújítás!$E$12:$E$97,Felújítás!$I$12:$I$97,C$5,Felújítás!$F$12:$F$97,$A31)</f>
        <v>0</v>
      </c>
      <c r="D31" s="27">
        <f>SUMIFS(Felújítás!$E$12:$E$97,Felújítás!$I$12:$I$97,D$5,Felújítás!$F$12:$F$97,$A31)</f>
        <v>0</v>
      </c>
      <c r="E31" s="27">
        <f>SUMIFS(Felújítás!$E$12:$E$97,Felújítás!$I$12:$I$97,E$5,Felújítás!$F$12:$F$97,$A31)</f>
        <v>0</v>
      </c>
    </row>
    <row r="32" spans="1:6" x14ac:dyDescent="0.3">
      <c r="A32" s="216" t="s">
        <v>50</v>
      </c>
      <c r="B32" s="217"/>
      <c r="C32" s="27">
        <f>SUMIFS(Felújítás!$E$12:$E$97,Felújítás!$I$12:$I$97,C$5,Felújítás!$F$12:$F$97,$A32)</f>
        <v>0</v>
      </c>
      <c r="D32" s="27">
        <f>SUMIFS(Felújítás!$E$12:$E$97,Felújítás!$I$12:$I$97,D$5,Felújítás!$F$12:$F$97,$A32)</f>
        <v>25000</v>
      </c>
      <c r="E32" s="27">
        <f>SUMIFS(Felújítás!$E$12:$E$97,Felújítás!$I$12:$I$97,E$5,Felújítás!$F$12:$F$97,$A32)</f>
        <v>0</v>
      </c>
    </row>
    <row r="33" spans="1:5" ht="30" customHeight="1" x14ac:dyDescent="0.3">
      <c r="A33" s="218" t="s">
        <v>53</v>
      </c>
      <c r="B33" s="219"/>
      <c r="C33" s="62">
        <f>SUM(C23:C32)</f>
        <v>58333</v>
      </c>
      <c r="D33" s="62">
        <f t="shared" ref="D33:E33" si="2">SUM(D23:D32)</f>
        <v>74000</v>
      </c>
      <c r="E33" s="62">
        <f t="shared" si="2"/>
        <v>165000</v>
      </c>
    </row>
    <row r="34" spans="1:5" x14ac:dyDescent="0.3">
      <c r="A34" s="64"/>
      <c r="B34" s="65"/>
      <c r="C34" s="65"/>
      <c r="D34" s="65"/>
      <c r="E34" s="69"/>
    </row>
    <row r="35" spans="1:5" x14ac:dyDescent="0.3">
      <c r="A35" s="213" t="s">
        <v>51</v>
      </c>
      <c r="B35" s="214"/>
      <c r="C35" s="214"/>
      <c r="D35" s="214"/>
      <c r="E35" s="215"/>
    </row>
    <row r="36" spans="1:5" x14ac:dyDescent="0.3">
      <c r="A36" s="216" t="s">
        <v>36</v>
      </c>
      <c r="B36" s="217"/>
      <c r="C36" s="27">
        <f>SUMIFS(Beruházás!$E$12:$E$125,Beruházás!$I$12:$I$125,C$5,Beruházás!$F$12:$F$125,$A36)</f>
        <v>33</v>
      </c>
      <c r="D36" s="27">
        <f>SUMIFS(Beruházás!$E$12:$E$125,Beruházás!$I$12:$I$125,D$5,Beruházás!$F$12:$F$125,$A36)</f>
        <v>0</v>
      </c>
      <c r="E36" s="27">
        <f>SUMIFS(Beruházás!$E$12:$E$125,Beruházás!$I$12:$I$125,E$5,Beruházás!$F$12:$F$125,$A36)</f>
        <v>0</v>
      </c>
    </row>
    <row r="37" spans="1:5" ht="15" customHeight="1" x14ac:dyDescent="0.3">
      <c r="A37" s="216" t="s">
        <v>40</v>
      </c>
      <c r="B37" s="217"/>
      <c r="C37" s="27">
        <f>SUMIFS(Beruházás!$E$12:$E$125,Beruházás!$I$12:$I$125,C$5,Beruházás!$F$12:$F$125,$A37)</f>
        <v>0</v>
      </c>
      <c r="D37" s="27">
        <f>SUMIFS(Beruházás!$E$12:$E$125,Beruházás!$I$12:$I$125,D$5,Beruházás!$F$12:$F$125,$A37)</f>
        <v>0</v>
      </c>
      <c r="E37" s="27">
        <f>SUMIFS(Beruházás!$E$12:$E$125,Beruházás!$I$12:$I$125,E$5,Beruházás!$F$12:$F$125,$A37)</f>
        <v>0</v>
      </c>
    </row>
    <row r="38" spans="1:5" x14ac:dyDescent="0.3">
      <c r="A38" s="216" t="s">
        <v>58</v>
      </c>
      <c r="B38" s="217"/>
      <c r="C38" s="27">
        <f>SUMIFS(Beruházás!$E$12:$E$125,Beruházás!$I$12:$I$125,C$5,Beruházás!$F$12:$F$125,$A38)</f>
        <v>0</v>
      </c>
      <c r="D38" s="27">
        <f>SUMIFS(Beruházás!$E$12:$E$125,Beruházás!$I$12:$I$125,D$5,Beruházás!$F$12:$F$125,$A38)</f>
        <v>0</v>
      </c>
      <c r="E38" s="27">
        <f>SUMIFS(Beruházás!$E$12:$E$125,Beruházás!$I$12:$I$125,E$5,Beruházás!$F$12:$F$125,$A38)</f>
        <v>0</v>
      </c>
    </row>
    <row r="39" spans="1:5" x14ac:dyDescent="0.3">
      <c r="A39" s="154" t="s">
        <v>83</v>
      </c>
      <c r="B39" s="155"/>
      <c r="C39" s="27">
        <f>SUMIFS(Beruházás!$E$12:$E$125,Beruházás!$I$12:$I$125,C$5,Beruházás!$F$12:$F$125,$A39)</f>
        <v>30000</v>
      </c>
      <c r="D39" s="27">
        <f>SUMIFS(Beruházás!$E$12:$E$125,Beruházás!$I$12:$I$125,D$5,Beruházás!$F$12:$F$125,$A39)</f>
        <v>0</v>
      </c>
      <c r="E39" s="27">
        <f>SUMIFS(Beruházás!$E$12:$E$125,Beruházás!$I$12:$I$125,E$5,Beruházás!$F$12:$F$125,$A39)</f>
        <v>0</v>
      </c>
    </row>
    <row r="40" spans="1:5" x14ac:dyDescent="0.3">
      <c r="A40" s="76" t="s">
        <v>59</v>
      </c>
      <c r="B40" s="77"/>
      <c r="C40" s="27">
        <f>SUMIFS(Beruházás!$E$12:$E$125,Beruházás!$I$12:$I$125,C$5,Beruházás!$F$12:$F$125,$A40)</f>
        <v>0</v>
      </c>
      <c r="D40" s="27">
        <f>SUMIFS(Beruházás!$E$12:$E$125,Beruházás!$I$12:$I$125,D$5,Beruházás!$F$12:$F$125,$A40)</f>
        <v>0</v>
      </c>
      <c r="E40" s="27">
        <f>SUMIFS(Beruházás!$E$12:$E$125,Beruházás!$I$12:$I$125,E$5,Beruházás!$F$12:$F$125,$A40)</f>
        <v>0</v>
      </c>
    </row>
    <row r="41" spans="1:5" x14ac:dyDescent="0.3">
      <c r="A41" s="216" t="s">
        <v>60</v>
      </c>
      <c r="B41" s="217"/>
      <c r="C41" s="27">
        <f>SUMIFS(Beruházás!$E$12:$E$125,Beruházás!$I$12:$I$125,C$5,Beruházás!$F$12:$F$125,$A41)</f>
        <v>0</v>
      </c>
      <c r="D41" s="27">
        <f>SUMIFS(Beruházás!$E$12:$E$125,Beruházás!$I$12:$I$125,D$5,Beruházás!$F$12:$F$125,$A41)</f>
        <v>0</v>
      </c>
      <c r="E41" s="27">
        <f>SUMIFS(Beruházás!$E$12:$E$125,Beruházás!$I$12:$I$125,E$5,Beruházás!$F$12:$F$125,$A41)</f>
        <v>0</v>
      </c>
    </row>
    <row r="42" spans="1:5" x14ac:dyDescent="0.3">
      <c r="A42" s="216" t="s">
        <v>56</v>
      </c>
      <c r="B42" s="217"/>
      <c r="C42" s="27">
        <f>SUMIFS(Beruházás!$E$12:$E$125,Beruházás!$I$12:$I$125,C$5,Beruházás!$F$12:$F$125,$A42)</f>
        <v>0</v>
      </c>
      <c r="D42" s="27">
        <f>SUMIFS(Beruházás!$E$12:$E$125,Beruházás!$I$12:$I$125,D$5,Beruházás!$F$12:$F$125,$A42)</f>
        <v>0</v>
      </c>
      <c r="E42" s="27">
        <f>SUMIFS(Beruházás!$E$12:$E$125,Beruházás!$I$12:$I$125,E$5,Beruházás!$F$12:$F$125,$A42)</f>
        <v>0</v>
      </c>
    </row>
    <row r="43" spans="1:5" x14ac:dyDescent="0.3">
      <c r="A43" s="216" t="s">
        <v>37</v>
      </c>
      <c r="B43" s="217"/>
      <c r="C43" s="27">
        <f>SUMIFS(Beruházás!$E$12:$E$125,Beruházás!$I$12:$I$125,C$5,Beruházás!$F$12:$F$125,$A43)</f>
        <v>0</v>
      </c>
      <c r="D43" s="27">
        <f>SUMIFS(Beruházás!$E$12:$E$125,Beruházás!$I$12:$I$125,D$5,Beruházás!$F$12:$F$125,$A43)</f>
        <v>0</v>
      </c>
      <c r="E43" s="27">
        <f>SUMIFS(Beruházás!$E$12:$E$125,Beruházás!$I$12:$I$125,E$5,Beruházás!$F$12:$F$125,$A43)</f>
        <v>0</v>
      </c>
    </row>
    <row r="44" spans="1:5" x14ac:dyDescent="0.3">
      <c r="A44" s="216" t="s">
        <v>45</v>
      </c>
      <c r="B44" s="217"/>
      <c r="C44" s="27">
        <f>SUMIFS(Beruházás!$E$12:$E$125,Beruházás!$I$12:$I$125,C$5,Beruházás!$F$12:$F$125,$A44)</f>
        <v>0</v>
      </c>
      <c r="D44" s="27">
        <f>SUMIFS(Beruházás!$E$12:$E$125,Beruházás!$I$12:$I$125,D$5,Beruházás!$F$12:$F$125,$A44)</f>
        <v>0</v>
      </c>
      <c r="E44" s="27">
        <f>SUMIFS(Beruházás!$E$12:$E$125,Beruházás!$I$12:$I$125,E$5,Beruházás!$F$12:$F$125,$A44)</f>
        <v>0</v>
      </c>
    </row>
    <row r="45" spans="1:5" x14ac:dyDescent="0.3">
      <c r="A45" s="216" t="s">
        <v>50</v>
      </c>
      <c r="B45" s="217"/>
      <c r="C45" s="27">
        <f>SUMIFS(Beruházás!$E$12:$E$125,Beruházás!$I$12:$I$125,C$5,Beruházás!$F$12:$F$125,$A45)</f>
        <v>0</v>
      </c>
      <c r="D45" s="27">
        <f>SUMIFS(Beruházás!$E$12:$E$125,Beruházás!$I$12:$I$125,D$5,Beruházás!$F$12:$F$125,$A45)</f>
        <v>0</v>
      </c>
      <c r="E45" s="27">
        <f>SUMIFS(Beruházás!$E$12:$E$125,Beruházás!$I$12:$I$125,E$5,Beruházás!$F$12:$F$125,$A45)</f>
        <v>0</v>
      </c>
    </row>
    <row r="46" spans="1:5" ht="30" customHeight="1" x14ac:dyDescent="0.3">
      <c r="A46" s="218" t="s">
        <v>54</v>
      </c>
      <c r="B46" s="219"/>
      <c r="C46" s="63">
        <f>SUM(C36:C45)</f>
        <v>30033</v>
      </c>
      <c r="D46" s="63">
        <f t="shared" ref="D46:E46" si="3">SUM(D36:D45)</f>
        <v>0</v>
      </c>
      <c r="E46" s="63">
        <f t="shared" si="3"/>
        <v>0</v>
      </c>
    </row>
    <row r="47" spans="1:5" x14ac:dyDescent="0.3">
      <c r="A47" s="64"/>
      <c r="B47" s="65"/>
      <c r="C47" s="70"/>
      <c r="D47" s="70"/>
      <c r="E47" s="71"/>
    </row>
    <row r="48" spans="1:5" x14ac:dyDescent="0.3">
      <c r="A48" s="213" t="s">
        <v>55</v>
      </c>
      <c r="B48" s="214"/>
      <c r="C48" s="214"/>
      <c r="D48" s="214"/>
      <c r="E48" s="215"/>
    </row>
    <row r="49" spans="1:8" x14ac:dyDescent="0.3">
      <c r="A49" s="216" t="s">
        <v>36</v>
      </c>
      <c r="B49" s="217"/>
      <c r="C49" s="27">
        <f>C23+C36</f>
        <v>66</v>
      </c>
      <c r="D49" s="27">
        <f t="shared" ref="D49:E49" si="4">D23+D36</f>
        <v>49000</v>
      </c>
      <c r="E49" s="27">
        <f t="shared" si="4"/>
        <v>165000</v>
      </c>
    </row>
    <row r="50" spans="1:8" x14ac:dyDescent="0.3">
      <c r="A50" s="216" t="s">
        <v>40</v>
      </c>
      <c r="B50" s="217"/>
      <c r="C50" s="27">
        <f t="shared" ref="C50:E50" si="5">C24+C37</f>
        <v>0</v>
      </c>
      <c r="D50" s="27">
        <f t="shared" si="5"/>
        <v>0</v>
      </c>
      <c r="E50" s="27">
        <f t="shared" si="5"/>
        <v>0</v>
      </c>
    </row>
    <row r="51" spans="1:8" x14ac:dyDescent="0.3">
      <c r="A51" s="216" t="s">
        <v>58</v>
      </c>
      <c r="B51" s="217"/>
      <c r="C51" s="27">
        <f t="shared" ref="C51:E52" si="6">C25+C38</f>
        <v>0</v>
      </c>
      <c r="D51" s="27">
        <f t="shared" si="6"/>
        <v>0</v>
      </c>
      <c r="E51" s="27">
        <f t="shared" si="6"/>
        <v>0</v>
      </c>
    </row>
    <row r="52" spans="1:8" x14ac:dyDescent="0.3">
      <c r="A52" s="154" t="s">
        <v>83</v>
      </c>
      <c r="B52" s="155"/>
      <c r="C52" s="27">
        <f t="shared" si="6"/>
        <v>88300</v>
      </c>
      <c r="D52" s="27">
        <f t="shared" si="6"/>
        <v>0</v>
      </c>
      <c r="E52" s="27">
        <f t="shared" si="6"/>
        <v>0</v>
      </c>
    </row>
    <row r="53" spans="1:8" x14ac:dyDescent="0.3">
      <c r="A53" s="76" t="s">
        <v>59</v>
      </c>
      <c r="B53" s="77"/>
      <c r="C53" s="27">
        <f t="shared" ref="C53:E53" si="7">C27+C40</f>
        <v>0</v>
      </c>
      <c r="D53" s="27">
        <f t="shared" si="7"/>
        <v>0</v>
      </c>
      <c r="E53" s="27">
        <f t="shared" si="7"/>
        <v>0</v>
      </c>
    </row>
    <row r="54" spans="1:8" x14ac:dyDescent="0.3">
      <c r="A54" s="216" t="s">
        <v>60</v>
      </c>
      <c r="B54" s="217"/>
      <c r="C54" s="27">
        <f t="shared" ref="C54:E54" si="8">C28+C41</f>
        <v>0</v>
      </c>
      <c r="D54" s="27">
        <f t="shared" si="8"/>
        <v>0</v>
      </c>
      <c r="E54" s="27">
        <f t="shared" si="8"/>
        <v>0</v>
      </c>
    </row>
    <row r="55" spans="1:8" x14ac:dyDescent="0.3">
      <c r="A55" s="216" t="s">
        <v>56</v>
      </c>
      <c r="B55" s="217"/>
      <c r="C55" s="27">
        <f t="shared" ref="C55:E55" si="9">C29+C42</f>
        <v>0</v>
      </c>
      <c r="D55" s="27">
        <f t="shared" si="9"/>
        <v>0</v>
      </c>
      <c r="E55" s="27">
        <f t="shared" si="9"/>
        <v>0</v>
      </c>
    </row>
    <row r="56" spans="1:8" x14ac:dyDescent="0.3">
      <c r="A56" s="216" t="s">
        <v>37</v>
      </c>
      <c r="B56" s="217"/>
      <c r="C56" s="27">
        <f t="shared" ref="C56:E56" si="10">C30+C43</f>
        <v>0</v>
      </c>
      <c r="D56" s="27">
        <f t="shared" si="10"/>
        <v>0</v>
      </c>
      <c r="E56" s="27">
        <f t="shared" si="10"/>
        <v>0</v>
      </c>
    </row>
    <row r="57" spans="1:8" x14ac:dyDescent="0.3">
      <c r="A57" s="216" t="s">
        <v>45</v>
      </c>
      <c r="B57" s="217"/>
      <c r="C57" s="27">
        <f t="shared" ref="C57:E57" si="11">C31+C44</f>
        <v>0</v>
      </c>
      <c r="D57" s="27">
        <f t="shared" si="11"/>
        <v>0</v>
      </c>
      <c r="E57" s="27">
        <f t="shared" si="11"/>
        <v>0</v>
      </c>
    </row>
    <row r="58" spans="1:8" x14ac:dyDescent="0.3">
      <c r="A58" s="216" t="s">
        <v>50</v>
      </c>
      <c r="B58" s="217"/>
      <c r="C58" s="27">
        <f t="shared" ref="C58:E58" si="12">C32+C45</f>
        <v>0</v>
      </c>
      <c r="D58" s="27">
        <f t="shared" si="12"/>
        <v>25000</v>
      </c>
      <c r="E58" s="27">
        <f t="shared" si="12"/>
        <v>0</v>
      </c>
    </row>
    <row r="59" spans="1:8" ht="21" customHeight="1" x14ac:dyDescent="0.3">
      <c r="A59" s="218" t="s">
        <v>57</v>
      </c>
      <c r="B59" s="219"/>
      <c r="C59" s="63">
        <f>SUM(C49:C58)</f>
        <v>88366</v>
      </c>
      <c r="D59" s="63">
        <f t="shared" ref="D59" si="13">SUM(D49:D58)</f>
        <v>74000</v>
      </c>
      <c r="E59" s="63">
        <f t="shared" ref="E59" si="14">SUM(E49:E58)</f>
        <v>165000</v>
      </c>
    </row>
    <row r="60" spans="1:8" x14ac:dyDescent="0.3">
      <c r="A60" s="64"/>
      <c r="B60" s="65"/>
      <c r="C60" s="70"/>
      <c r="D60" s="70"/>
      <c r="E60" s="71"/>
    </row>
    <row r="61" spans="1:8" x14ac:dyDescent="0.3">
      <c r="A61" s="213" t="s">
        <v>39</v>
      </c>
      <c r="B61" s="214"/>
      <c r="C61" s="214"/>
      <c r="D61" s="214"/>
      <c r="E61" s="215"/>
      <c r="F61" s="17"/>
    </row>
    <row r="62" spans="1:8" ht="15" customHeight="1" x14ac:dyDescent="0.3">
      <c r="A62" s="216" t="s">
        <v>36</v>
      </c>
      <c r="B62" s="217"/>
      <c r="C62" s="61">
        <f>C7-C49</f>
        <v>1734</v>
      </c>
      <c r="D62" s="61">
        <f>D7-D49</f>
        <v>-40066</v>
      </c>
      <c r="E62" s="61">
        <f>E7-E49</f>
        <v>-147000</v>
      </c>
    </row>
    <row r="63" spans="1:8" x14ac:dyDescent="0.3">
      <c r="A63" s="216" t="s">
        <v>40</v>
      </c>
      <c r="B63" s="217"/>
      <c r="C63" s="61">
        <f>C8+C12</f>
        <v>0</v>
      </c>
      <c r="D63" s="61">
        <f>D8+D12</f>
        <v>0</v>
      </c>
      <c r="E63" s="61">
        <f>E8+E12</f>
        <v>0</v>
      </c>
    </row>
    <row r="64" spans="1:8" x14ac:dyDescent="0.3">
      <c r="A64" s="216" t="s">
        <v>58</v>
      </c>
      <c r="B64" s="217"/>
      <c r="C64" s="61">
        <f t="shared" ref="C64:E65" si="15">C9-C51</f>
        <v>0</v>
      </c>
      <c r="D64" s="61">
        <f t="shared" si="15"/>
        <v>0</v>
      </c>
      <c r="E64" s="61">
        <f t="shared" si="15"/>
        <v>0</v>
      </c>
      <c r="G64" s="17"/>
      <c r="H64" s="17"/>
    </row>
    <row r="65" spans="1:8" x14ac:dyDescent="0.3">
      <c r="A65" s="147" t="s">
        <v>83</v>
      </c>
      <c r="B65" s="148"/>
      <c r="C65" s="61">
        <f t="shared" si="15"/>
        <v>0</v>
      </c>
      <c r="D65" s="61">
        <f t="shared" si="15"/>
        <v>0</v>
      </c>
      <c r="E65" s="61">
        <f t="shared" si="15"/>
        <v>0</v>
      </c>
      <c r="G65" s="17"/>
      <c r="H65" s="17"/>
    </row>
    <row r="66" spans="1:8" x14ac:dyDescent="0.3">
      <c r="A66" s="226" t="s">
        <v>56</v>
      </c>
      <c r="B66" s="227"/>
      <c r="C66" s="72">
        <f t="shared" ref="C66:E66" si="16">C13-C55</f>
        <v>0</v>
      </c>
      <c r="D66" s="72">
        <f t="shared" si="16"/>
        <v>0</v>
      </c>
      <c r="E66" s="72">
        <f t="shared" si="16"/>
        <v>0</v>
      </c>
    </row>
    <row r="67" spans="1:8" x14ac:dyDescent="0.3">
      <c r="A67" s="216" t="s">
        <v>37</v>
      </c>
      <c r="B67" s="217"/>
      <c r="C67" s="72">
        <f t="shared" ref="C67:E67" si="17">C14-C56</f>
        <v>0</v>
      </c>
      <c r="D67" s="72">
        <f t="shared" si="17"/>
        <v>0</v>
      </c>
      <c r="E67" s="72">
        <f t="shared" si="17"/>
        <v>0</v>
      </c>
    </row>
    <row r="68" spans="1:8" x14ac:dyDescent="0.3">
      <c r="A68" s="216" t="s">
        <v>45</v>
      </c>
      <c r="B68" s="217"/>
      <c r="C68" s="72">
        <f t="shared" ref="C68:E68" si="18">C15-C57</f>
        <v>0</v>
      </c>
      <c r="D68" s="72">
        <f t="shared" si="18"/>
        <v>0</v>
      </c>
      <c r="E68" s="72">
        <f t="shared" si="18"/>
        <v>0</v>
      </c>
    </row>
    <row r="69" spans="1:8" ht="15" thickBot="1" x14ac:dyDescent="0.35">
      <c r="A69" s="216" t="s">
        <v>50</v>
      </c>
      <c r="B69" s="217"/>
      <c r="C69" s="72">
        <f t="shared" ref="C69:E69" si="19">C16-C58</f>
        <v>0</v>
      </c>
      <c r="D69" s="72">
        <f t="shared" si="19"/>
        <v>30000</v>
      </c>
      <c r="E69" s="72">
        <f t="shared" si="19"/>
        <v>0</v>
      </c>
    </row>
    <row r="70" spans="1:8" ht="16.2" thickTop="1" x14ac:dyDescent="0.3">
      <c r="A70" s="73"/>
      <c r="B70" s="74"/>
      <c r="C70" s="74"/>
      <c r="D70" s="74"/>
      <c r="E70" s="74"/>
    </row>
    <row r="71" spans="1:8" ht="60.75" customHeight="1" x14ac:dyDescent="0.3">
      <c r="A71" s="156" t="s">
        <v>84</v>
      </c>
      <c r="B71" s="225" t="s">
        <v>85</v>
      </c>
      <c r="C71" s="225"/>
      <c r="D71" s="225" t="s">
        <v>86</v>
      </c>
      <c r="E71" s="225"/>
    </row>
    <row r="72" spans="1:8" ht="15" x14ac:dyDescent="0.3">
      <c r="A72" s="156" t="s">
        <v>87</v>
      </c>
      <c r="B72" s="224">
        <f>C59</f>
        <v>88366</v>
      </c>
      <c r="C72" s="224"/>
      <c r="D72" s="224">
        <f>C17</f>
        <v>90100</v>
      </c>
      <c r="E72" s="224"/>
    </row>
    <row r="73" spans="1:8" ht="15" x14ac:dyDescent="0.3">
      <c r="A73" s="156" t="s">
        <v>88</v>
      </c>
      <c r="B73" s="224">
        <f>D59</f>
        <v>74000</v>
      </c>
      <c r="C73" s="224"/>
      <c r="D73" s="224">
        <f>SUM(D7:D11)</f>
        <v>8934</v>
      </c>
      <c r="E73" s="224"/>
    </row>
    <row r="74" spans="1:8" ht="15" x14ac:dyDescent="0.3">
      <c r="A74" s="156" t="s">
        <v>89</v>
      </c>
      <c r="B74" s="224">
        <f>E59</f>
        <v>165000</v>
      </c>
      <c r="C74" s="224"/>
      <c r="D74" s="224">
        <f>SUM(E7:E11)</f>
        <v>18000</v>
      </c>
      <c r="E74" s="224"/>
    </row>
    <row r="75" spans="1:8" ht="30" customHeight="1" x14ac:dyDescent="0.3">
      <c r="A75" s="205" t="s">
        <v>41</v>
      </c>
      <c r="B75" s="205"/>
      <c r="C75" s="205"/>
      <c r="D75" s="205"/>
      <c r="E75" s="205"/>
    </row>
    <row r="76" spans="1:8" ht="63" customHeight="1" x14ac:dyDescent="0.3">
      <c r="A76" s="205" t="s">
        <v>95</v>
      </c>
      <c r="B76" s="205"/>
      <c r="C76" s="205"/>
      <c r="D76" s="205"/>
      <c r="E76" s="205"/>
    </row>
    <row r="77" spans="1:8" x14ac:dyDescent="0.3">
      <c r="A77" s="78" t="s">
        <v>61</v>
      </c>
    </row>
    <row r="78" spans="1:8" x14ac:dyDescent="0.3">
      <c r="A78" s="78" t="s">
        <v>90</v>
      </c>
    </row>
  </sheetData>
  <mergeCells count="54">
    <mergeCell ref="A61:E61"/>
    <mergeCell ref="B74:C74"/>
    <mergeCell ref="D74:E74"/>
    <mergeCell ref="A75:E75"/>
    <mergeCell ref="A76:E76"/>
    <mergeCell ref="B71:C71"/>
    <mergeCell ref="D71:E71"/>
    <mergeCell ref="B72:C72"/>
    <mergeCell ref="D72:E72"/>
    <mergeCell ref="B73:C73"/>
    <mergeCell ref="D73:E73"/>
    <mergeCell ref="A67:B67"/>
    <mergeCell ref="A68:B68"/>
    <mergeCell ref="A69:B69"/>
    <mergeCell ref="A66:B66"/>
    <mergeCell ref="A62:B62"/>
    <mergeCell ref="A59:B59"/>
    <mergeCell ref="A33:B33"/>
    <mergeCell ref="A36:B36"/>
    <mergeCell ref="A37:B37"/>
    <mergeCell ref="A38:B38"/>
    <mergeCell ref="A48:E48"/>
    <mergeCell ref="A63:B63"/>
    <mergeCell ref="A64:B64"/>
    <mergeCell ref="A41:B41"/>
    <mergeCell ref="A42:B42"/>
    <mergeCell ref="A43:B43"/>
    <mergeCell ref="A44:B44"/>
    <mergeCell ref="A45:B45"/>
    <mergeCell ref="A55:B55"/>
    <mergeCell ref="A56:B56"/>
    <mergeCell ref="A57:B57"/>
    <mergeCell ref="A58:B58"/>
    <mergeCell ref="A46:B46"/>
    <mergeCell ref="A49:B49"/>
    <mergeCell ref="A50:B50"/>
    <mergeCell ref="A51:B51"/>
    <mergeCell ref="A54:B54"/>
    <mergeCell ref="A3:A4"/>
    <mergeCell ref="C3:E3"/>
    <mergeCell ref="B3:B4"/>
    <mergeCell ref="A22:E22"/>
    <mergeCell ref="A35:E35"/>
    <mergeCell ref="A23:B23"/>
    <mergeCell ref="A24:B24"/>
    <mergeCell ref="A25:B25"/>
    <mergeCell ref="A28:B28"/>
    <mergeCell ref="A29:B29"/>
    <mergeCell ref="A30:B30"/>
    <mergeCell ref="A31:B31"/>
    <mergeCell ref="A17:B17"/>
    <mergeCell ref="A32:B32"/>
    <mergeCell ref="C19:E19"/>
    <mergeCell ref="A19:B20"/>
  </mergeCells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Beruházás</vt:lpstr>
      <vt:lpstr>Felújítás</vt:lpstr>
      <vt:lpstr>forrás</vt:lpstr>
      <vt:lpstr>Felújítás!Nyomtatási_terület</vt:lpstr>
    </vt:vector>
  </TitlesOfParts>
  <Company>MEH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Fenyvesi Nóra</dc:creator>
  <cp:lastModifiedBy>User</cp:lastModifiedBy>
  <cp:lastPrinted>2024-11-11T13:59:20Z</cp:lastPrinted>
  <dcterms:created xsi:type="dcterms:W3CDTF">2014-07-29T15:02:32Z</dcterms:created>
  <dcterms:modified xsi:type="dcterms:W3CDTF">2024-11-21T12:59:04Z</dcterms:modified>
</cp:coreProperties>
</file>