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2021-2035\Önkormányzati jóváhagyás kérés településenként 2021\Martfű\"/>
    </mc:Choice>
  </mc:AlternateContent>
  <bookViews>
    <workbookView xWindow="-28920" yWindow="-120" windowWidth="29040" windowHeight="15990" activeTab="2"/>
  </bookViews>
  <sheets>
    <sheet name="Martfű B" sheetId="2" r:id="rId1"/>
    <sheet name="Martfű F" sheetId="3" r:id="rId2"/>
    <sheet name="forrás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3" l="1"/>
  <c r="E14" i="2"/>
  <c r="B14" i="4" l="1"/>
  <c r="B17" i="4" s="1"/>
  <c r="C6" i="4" s="1"/>
  <c r="E7" i="4"/>
  <c r="D7" i="4"/>
  <c r="C7" i="4"/>
  <c r="C14" i="4" l="1"/>
  <c r="C15" i="4"/>
  <c r="G17" i="3"/>
  <c r="H17" i="3"/>
  <c r="E20" i="3"/>
  <c r="D15" i="4" s="1"/>
  <c r="G20" i="3"/>
  <c r="H20" i="3"/>
  <c r="E25" i="3"/>
  <c r="E15" i="4" s="1"/>
  <c r="G25" i="3"/>
  <c r="H25" i="3"/>
  <c r="C16" i="4"/>
  <c r="E16" i="2"/>
  <c r="E18" i="2"/>
  <c r="G18" i="2"/>
  <c r="H18" i="2"/>
  <c r="C17" i="4" l="1"/>
  <c r="D6" i="4" s="1"/>
  <c r="D14" i="4" s="1"/>
  <c r="D17" i="4" s="1"/>
  <c r="E6" i="4" s="1"/>
  <c r="E14" i="4" s="1"/>
  <c r="E17" i="4" s="1"/>
</calcChain>
</file>

<file path=xl/sharedStrings.xml><?xml version="1.0" encoding="utf-8"?>
<sst xmlns="http://schemas.openxmlformats.org/spreadsheetml/2006/main" count="166" uniqueCount="72">
  <si>
    <t>** a Hivatal által a működési engedélyben megállapított VKR-kód</t>
  </si>
  <si>
    <t>* a megfelelő szövegrészt aláhúzással kell jelölni</t>
  </si>
  <si>
    <t>III. ütem összesen</t>
  </si>
  <si>
    <t>X</t>
  </si>
  <si>
    <t>Hosszú</t>
  </si>
  <si>
    <t>bérleti díj</t>
  </si>
  <si>
    <t>Martfű Önkormányzata</t>
  </si>
  <si>
    <t>II. ütem összesen</t>
  </si>
  <si>
    <t>Közép</t>
  </si>
  <si>
    <t>I. ütem összesen</t>
  </si>
  <si>
    <t>Rövid</t>
  </si>
  <si>
    <t>x</t>
  </si>
  <si>
    <t>(rövid /  közép / hosszú)</t>
  </si>
  <si>
    <t>Befejezés</t>
  </si>
  <si>
    <t>Kezdés</t>
  </si>
  <si>
    <t>(eFt)</t>
  </si>
  <si>
    <t xml:space="preserve">A felújítás és pótlás ütemezése a tervezési időszak évei szerint </t>
  </si>
  <si>
    <t>Tervezett időtáv</t>
  </si>
  <si>
    <t>Megvalósítás időtartama</t>
  </si>
  <si>
    <t>Forrás megnevezése</t>
  </si>
  <si>
    <t>Tervezett nettó költség</t>
  </si>
  <si>
    <t>Az érintett ellátásért felelős(ök) megnevezése</t>
  </si>
  <si>
    <t>Vízjogi létesítési/elvi engedély száma</t>
  </si>
  <si>
    <t>Beruházás megnevezése</t>
  </si>
  <si>
    <t>Fontossági sorrend</t>
  </si>
  <si>
    <t>21-02626-1-001-00-04</t>
  </si>
  <si>
    <t>Víziközmű-rendszer kódja: **</t>
  </si>
  <si>
    <t>A Vksztv. 11. § (4) bekezdés szerinti véleményező fél megnevezése:</t>
  </si>
  <si>
    <t>Csatornaszolgáltatás</t>
  </si>
  <si>
    <t>Víziközmű-szolgáltatási ágazat megnevezése:</t>
  </si>
  <si>
    <t>BÁCSVÍZ Víz- és Csatornaszolgáltató Zártkörűen működő Részvénytársaság</t>
  </si>
  <si>
    <t>Víziközmű-szolgáltató megnevezése:</t>
  </si>
  <si>
    <r>
      <t xml:space="preserve">ellátásért felelős / ellátásért felelősök képviselője / </t>
    </r>
    <r>
      <rPr>
        <u/>
        <sz val="11"/>
        <color indexed="8"/>
        <rFont val="Calibri"/>
        <family val="2"/>
        <charset val="238"/>
      </rPr>
      <t>víziközmű-szolgáltató</t>
    </r>
    <r>
      <rPr>
        <sz val="11"/>
        <color indexed="8"/>
        <rFont val="Calibri"/>
        <family val="2"/>
        <charset val="238"/>
      </rPr>
      <t xml:space="preserve"> *</t>
    </r>
  </si>
  <si>
    <t>A tervet benyújtó szervezet megnevezése:</t>
  </si>
  <si>
    <t>FELÚJÍTÁSOK ÉS PÓTLÁSOK ÖSSZEFOGLALÓ TÁBLÁZATA</t>
  </si>
  <si>
    <t>36600/1813-10/2015</t>
  </si>
  <si>
    <t>Rendkívüli helyzetből adódó azonnali feladatok</t>
  </si>
  <si>
    <t>Közbenső és utóülepítő kotró felújítása</t>
  </si>
  <si>
    <t>forráshiány</t>
  </si>
  <si>
    <t>Szennyvízcsatorna hálózat rekonstrukció</t>
  </si>
  <si>
    <t>Szennyvíztisztító telepi kezelőépület nyílászárók cseréje</t>
  </si>
  <si>
    <t>Átemelő villamoszekrény cseréje, felújítása</t>
  </si>
  <si>
    <t>Vízjogi üzemeltetési/ fennmaradási engedély száma</t>
  </si>
  <si>
    <t>Felújítás és pótlás megnevezése</t>
  </si>
  <si>
    <t>BERUHÁZÁSOK ÖSSZEFOGLALÓ TÁBLÁZATA</t>
  </si>
  <si>
    <t>Éves bérleti díj:</t>
  </si>
  <si>
    <t>eFt</t>
  </si>
  <si>
    <t>Rendelkezésre álló források / felhasználások megnevezése</t>
  </si>
  <si>
    <t>Korábbi időszakról áthozott</t>
  </si>
  <si>
    <t>I. ütem</t>
  </si>
  <si>
    <t>II. ütem</t>
  </si>
  <si>
    <t>III. ütem</t>
  </si>
  <si>
    <t>Áthozott</t>
  </si>
  <si>
    <t>Bérleti díj</t>
  </si>
  <si>
    <t>Forrás átcsoportosítás</t>
  </si>
  <si>
    <t>Víziközmű-fejlesztési hozzájárulás</t>
  </si>
  <si>
    <t>Lakossági önerő</t>
  </si>
  <si>
    <t>Önkormányzati forrás</t>
  </si>
  <si>
    <t>Pályázati forrás</t>
  </si>
  <si>
    <t>Rendelkezésre álló göngyölt forrás</t>
  </si>
  <si>
    <t>Tervezett felújítás, pótlás felhasználás</t>
  </si>
  <si>
    <t>Tervezett beruházás felhasználás</t>
  </si>
  <si>
    <t>Maradvány</t>
  </si>
  <si>
    <t>-</t>
  </si>
  <si>
    <t>Gördülő fejlesztési terv a 2021 - 2035 időszakra</t>
  </si>
  <si>
    <t>2 db konténer beszerzése</t>
  </si>
  <si>
    <t>Üzemeltetői előleg</t>
  </si>
  <si>
    <t>Energetikai pályázat (Fúvó pótlás)</t>
  </si>
  <si>
    <t>36600/1813-10/2016</t>
  </si>
  <si>
    <t>pályázat</t>
  </si>
  <si>
    <t>Szivattyú és keverő pótlások és felújítások hálózaton és szennyvíztisztító telepen</t>
  </si>
  <si>
    <t>MEKH és Katasztrófavédelmi hatósági eljárási díj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</si>
</sst>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0\ _H_U_F_-;\-* #,##0.000\ _H_U_F_-;_-* &quot;-&quot;??\ _H_U_F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indexed="8"/>
      <name val="Verdana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1"/>
      <color indexed="8"/>
      <name val="Calibri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indexed="8"/>
      <name val="Verdana"/>
      <family val="2"/>
      <charset val="238"/>
    </font>
    <font>
      <b/>
      <sz val="11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1" fillId="0" borderId="0" applyNumberFormat="0" applyFill="0" applyBorder="0" applyProtection="0">
      <alignment vertical="top" wrapText="1"/>
    </xf>
  </cellStyleXfs>
  <cellXfs count="134">
    <xf numFmtId="0" fontId="0" fillId="0" borderId="0" xfId="0"/>
    <xf numFmtId="0" fontId="3" fillId="0" borderId="0" xfId="1" applyFont="1">
      <alignment vertical="top" wrapText="1"/>
    </xf>
    <xf numFmtId="1" fontId="4" fillId="0" borderId="0" xfId="1" applyNumberFormat="1" applyFont="1" applyAlignment="1"/>
    <xf numFmtId="1" fontId="4" fillId="0" borderId="0" xfId="1" applyNumberFormat="1" applyFont="1" applyAlignment="1">
      <alignment horizontal="center"/>
    </xf>
    <xf numFmtId="164" fontId="4" fillId="0" borderId="0" xfId="1" applyNumberFormat="1" applyFont="1" applyAlignment="1"/>
    <xf numFmtId="0" fontId="3" fillId="0" borderId="0" xfId="1" applyFont="1" applyAlignment="1">
      <alignment horizontal="center" vertical="top" wrapText="1"/>
    </xf>
    <xf numFmtId="1" fontId="5" fillId="2" borderId="1" xfId="1" applyNumberFormat="1" applyFont="1" applyFill="1" applyBorder="1" applyAlignment="1"/>
    <xf numFmtId="1" fontId="4" fillId="3" borderId="2" xfId="1" applyNumberFormat="1" applyFont="1" applyFill="1" applyBorder="1" applyAlignment="1">
      <alignment vertical="center"/>
    </xf>
    <xf numFmtId="1" fontId="5" fillId="4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/>
    </xf>
    <xf numFmtId="1" fontId="4" fillId="0" borderId="3" xfId="1" applyNumberFormat="1" applyFont="1" applyBorder="1" applyAlignment="1">
      <alignment vertical="center"/>
    </xf>
    <xf numFmtId="3" fontId="5" fillId="0" borderId="1" xfId="1" applyNumberFormat="1" applyFont="1" applyBorder="1" applyAlignment="1">
      <alignment vertical="center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1" fontId="4" fillId="4" borderId="7" xfId="1" applyNumberFormat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3" fontId="4" fillId="0" borderId="7" xfId="1" applyNumberFormat="1" applyFont="1" applyBorder="1" applyAlignment="1">
      <alignment vertical="center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center" vertical="center"/>
    </xf>
    <xf numFmtId="1" fontId="4" fillId="4" borderId="2" xfId="1" applyNumberFormat="1" applyFont="1" applyFill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3" fontId="4" fillId="0" borderId="2" xfId="1" applyNumberFormat="1" applyFont="1" applyBorder="1" applyAlignment="1">
      <alignment vertic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0" fontId="4" fillId="0" borderId="13" xfId="1" applyFont="1" applyBorder="1" applyAlignment="1">
      <alignment horizontal="center" vertical="center"/>
    </xf>
    <xf numFmtId="1" fontId="4" fillId="4" borderId="2" xfId="1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left" vertical="center" wrapText="1"/>
    </xf>
    <xf numFmtId="1" fontId="5" fillId="2" borderId="14" xfId="1" applyNumberFormat="1" applyFont="1" applyFill="1" applyBorder="1" applyAlignment="1">
      <alignment vertical="center"/>
    </xf>
    <xf numFmtId="1" fontId="5" fillId="2" borderId="2" xfId="1" applyNumberFormat="1" applyFont="1" applyFill="1" applyBorder="1" applyAlignment="1">
      <alignment vertical="center"/>
    </xf>
    <xf numFmtId="1" fontId="5" fillId="4" borderId="2" xfId="1" applyNumberFormat="1" applyFont="1" applyFill="1" applyBorder="1" applyAlignment="1">
      <alignment horizontal="center" vertical="center"/>
    </xf>
    <xf numFmtId="1" fontId="5" fillId="0" borderId="2" xfId="1" applyNumberFormat="1" applyFont="1" applyBorder="1" applyAlignment="1">
      <alignment horizontal="center" vertical="center"/>
    </xf>
    <xf numFmtId="3" fontId="5" fillId="0" borderId="2" xfId="1" applyNumberFormat="1" applyFont="1" applyBorder="1" applyAlignment="1">
      <alignment vertical="center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1" fontId="5" fillId="0" borderId="13" xfId="1" applyNumberFormat="1" applyFont="1" applyBorder="1" applyAlignment="1">
      <alignment horizontal="center" vertical="center"/>
    </xf>
    <xf numFmtId="1" fontId="4" fillId="2" borderId="14" xfId="1" applyNumberFormat="1" applyFont="1" applyFill="1" applyBorder="1" applyAlignment="1">
      <alignment vertical="center"/>
    </xf>
    <xf numFmtId="1" fontId="4" fillId="2" borderId="2" xfId="1" applyNumberFormat="1" applyFont="1" applyFill="1" applyBorder="1" applyAlignment="1">
      <alignment vertical="center"/>
    </xf>
    <xf numFmtId="1" fontId="5" fillId="3" borderId="2" xfId="1" applyNumberFormat="1" applyFont="1" applyFill="1" applyBorder="1" applyAlignment="1">
      <alignment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3" fontId="4" fillId="0" borderId="8" xfId="1" applyNumberFormat="1" applyFont="1" applyBorder="1" applyAlignment="1">
      <alignment vertical="center"/>
    </xf>
    <xf numFmtId="0" fontId="4" fillId="0" borderId="8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0" xfId="1" applyFont="1" applyAlignment="1"/>
    <xf numFmtId="3" fontId="4" fillId="0" borderId="8" xfId="2" applyNumberFormat="1" applyFont="1" applyBorder="1" applyAlignment="1">
      <alignment vertical="center"/>
    </xf>
    <xf numFmtId="0" fontId="4" fillId="0" borderId="8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/>
    </xf>
    <xf numFmtId="0" fontId="4" fillId="0" borderId="8" xfId="2" applyFont="1" applyBorder="1" applyAlignment="1">
      <alignment vertical="center" wrapText="1"/>
    </xf>
    <xf numFmtId="1" fontId="4" fillId="2" borderId="16" xfId="1" applyNumberFormat="1" applyFont="1" applyFill="1" applyBorder="1" applyAlignment="1">
      <alignment vertical="center"/>
    </xf>
    <xf numFmtId="1" fontId="4" fillId="2" borderId="3" xfId="1" applyNumberFormat="1" applyFont="1" applyFill="1" applyBorder="1" applyAlignment="1">
      <alignment vertical="center"/>
    </xf>
    <xf numFmtId="1" fontId="4" fillId="3" borderId="3" xfId="1" applyNumberFormat="1" applyFont="1" applyFill="1" applyBorder="1" applyAlignment="1">
      <alignment vertical="center"/>
    </xf>
    <xf numFmtId="0" fontId="7" fillId="0" borderId="0" xfId="3" applyFont="1" applyAlignment="1">
      <alignment vertical="center" wrapText="1"/>
    </xf>
    <xf numFmtId="3" fontId="7" fillId="0" borderId="0" xfId="3" applyNumberFormat="1" applyFont="1" applyAlignment="1">
      <alignment horizontal="right" vertical="center" wrapText="1"/>
    </xf>
    <xf numFmtId="0" fontId="1" fillId="0" borderId="0" xfId="3" applyAlignment="1">
      <alignment vertical="top" wrapText="1"/>
    </xf>
    <xf numFmtId="0" fontId="1" fillId="0" borderId="0" xfId="3"/>
    <xf numFmtId="0" fontId="7" fillId="5" borderId="1" xfId="3" applyFont="1" applyFill="1" applyBorder="1" applyAlignment="1">
      <alignment horizontal="center" vertical="center"/>
    </xf>
    <xf numFmtId="0" fontId="7" fillId="5" borderId="1" xfId="3" applyFont="1" applyFill="1" applyBorder="1" applyAlignment="1">
      <alignment vertical="center" wrapText="1"/>
    </xf>
    <xf numFmtId="0" fontId="7" fillId="5" borderId="1" xfId="3" applyFont="1" applyFill="1" applyBorder="1" applyAlignment="1">
      <alignment horizontal="center" vertical="center" wrapText="1"/>
    </xf>
    <xf numFmtId="0" fontId="7" fillId="0" borderId="1" xfId="3" applyFont="1" applyBorder="1" applyAlignment="1">
      <alignment vertical="center" wrapText="1"/>
    </xf>
    <xf numFmtId="3" fontId="8" fillId="6" borderId="1" xfId="3" applyNumberFormat="1" applyFont="1" applyFill="1" applyBorder="1" applyAlignment="1">
      <alignment horizontal="right"/>
    </xf>
    <xf numFmtId="3" fontId="9" fillId="0" borderId="1" xfId="3" applyNumberFormat="1" applyFont="1" applyBorder="1" applyAlignment="1">
      <alignment horizontal="right" vertical="center"/>
    </xf>
    <xf numFmtId="3" fontId="7" fillId="0" borderId="1" xfId="3" applyNumberFormat="1" applyFont="1" applyBorder="1" applyAlignment="1">
      <alignment horizontal="right" vertical="center" wrapText="1"/>
    </xf>
    <xf numFmtId="3" fontId="1" fillId="0" borderId="0" xfId="3" applyNumberFormat="1"/>
    <xf numFmtId="3" fontId="10" fillId="0" borderId="1" xfId="3" applyNumberFormat="1" applyFont="1" applyBorder="1" applyAlignment="1">
      <alignment horizontal="right" vertical="center" wrapText="1"/>
    </xf>
    <xf numFmtId="3" fontId="8" fillId="0" borderId="1" xfId="3" applyNumberFormat="1" applyFont="1" applyBorder="1" applyAlignment="1">
      <alignment horizontal="right" vertical="center"/>
    </xf>
    <xf numFmtId="3" fontId="7" fillId="6" borderId="1" xfId="3" applyNumberFormat="1" applyFont="1" applyFill="1" applyBorder="1" applyAlignment="1">
      <alignment horizontal="right" vertical="center" wrapText="1"/>
    </xf>
    <xf numFmtId="3" fontId="8" fillId="6" borderId="1" xfId="3" applyNumberFormat="1" applyFont="1" applyFill="1" applyBorder="1" applyAlignment="1">
      <alignment horizontal="right" vertical="center" wrapText="1"/>
    </xf>
    <xf numFmtId="3" fontId="9" fillId="0" borderId="1" xfId="3" applyNumberFormat="1" applyFont="1" applyBorder="1" applyAlignment="1">
      <alignment vertical="center"/>
    </xf>
    <xf numFmtId="0" fontId="7" fillId="0" borderId="19" xfId="3" applyFont="1" applyBorder="1" applyAlignment="1">
      <alignment vertical="center" wrapText="1"/>
    </xf>
    <xf numFmtId="3" fontId="7" fillId="6" borderId="19" xfId="3" applyNumberFormat="1" applyFont="1" applyFill="1" applyBorder="1" applyAlignment="1">
      <alignment horizontal="right" vertical="center" wrapText="1"/>
    </xf>
    <xf numFmtId="3" fontId="9" fillId="0" borderId="19" xfId="4" applyNumberFormat="1" applyFont="1" applyBorder="1" applyAlignment="1">
      <alignment horizontal="right" vertical="center"/>
    </xf>
    <xf numFmtId="0" fontId="7" fillId="0" borderId="18" xfId="3" applyFont="1" applyBorder="1" applyAlignment="1">
      <alignment vertical="center" wrapText="1"/>
    </xf>
    <xf numFmtId="3" fontId="10" fillId="0" borderId="18" xfId="3" applyNumberFormat="1" applyFont="1" applyBorder="1" applyAlignment="1">
      <alignment horizontal="right" vertical="center"/>
    </xf>
    <xf numFmtId="3" fontId="12" fillId="0" borderId="1" xfId="3" applyNumberFormat="1" applyFont="1" applyBorder="1" applyAlignment="1">
      <alignment horizontal="right" vertical="center" wrapText="1"/>
    </xf>
    <xf numFmtId="0" fontId="4" fillId="0" borderId="3" xfId="1" applyFont="1" applyBorder="1" applyAlignment="1">
      <alignment horizontal="center" vertical="center"/>
    </xf>
    <xf numFmtId="3" fontId="4" fillId="0" borderId="3" xfId="1" applyNumberFormat="1" applyFont="1" applyBorder="1" applyAlignment="1">
      <alignment vertical="center"/>
    </xf>
    <xf numFmtId="0" fontId="4" fillId="0" borderId="21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1" fontId="4" fillId="3" borderId="0" xfId="1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/>
    </xf>
    <xf numFmtId="1" fontId="4" fillId="2" borderId="25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1" fontId="4" fillId="0" borderId="17" xfId="0" applyNumberFormat="1" applyFont="1" applyBorder="1" applyAlignment="1">
      <alignment horizontal="left" vertical="center" wrapText="1"/>
    </xf>
    <xf numFmtId="1" fontId="4" fillId="0" borderId="24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1" fontId="4" fillId="0" borderId="0" xfId="1" applyNumberFormat="1" applyFont="1" applyAlignment="1">
      <alignment horizontal="left" vertical="center"/>
    </xf>
    <xf numFmtId="1" fontId="4" fillId="3" borderId="12" xfId="1" applyNumberFormat="1" applyFont="1" applyFill="1" applyBorder="1" applyAlignment="1">
      <alignment horizontal="center" vertical="center"/>
    </xf>
    <xf numFmtId="1" fontId="4" fillId="3" borderId="11" xfId="1" applyNumberFormat="1" applyFont="1" applyFill="1" applyBorder="1" applyAlignment="1">
      <alignment horizontal="center" vertical="center"/>
    </xf>
    <xf numFmtId="1" fontId="4" fillId="3" borderId="15" xfId="1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1" fontId="4" fillId="2" borderId="11" xfId="1" applyNumberFormat="1" applyFont="1" applyFill="1" applyBorder="1" applyAlignment="1">
      <alignment horizontal="center" vertical="center"/>
    </xf>
    <xf numFmtId="1" fontId="4" fillId="2" borderId="10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1" fontId="5" fillId="0" borderId="0" xfId="1" applyNumberFormat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1" fontId="4" fillId="4" borderId="1" xfId="1" applyNumberFormat="1" applyFont="1" applyFill="1" applyBorder="1" applyAlignment="1">
      <alignment horizontal="center" vertical="center"/>
    </xf>
    <xf numFmtId="1" fontId="4" fillId="2" borderId="22" xfId="1" applyNumberFormat="1" applyFont="1" applyFill="1" applyBorder="1" applyAlignment="1">
      <alignment horizontal="center" vertical="center"/>
    </xf>
    <xf numFmtId="1" fontId="4" fillId="2" borderId="3" xfId="1" applyNumberFormat="1" applyFont="1" applyFill="1" applyBorder="1" applyAlignment="1">
      <alignment horizontal="center" vertical="center"/>
    </xf>
    <xf numFmtId="1" fontId="4" fillId="2" borderId="23" xfId="1" applyNumberFormat="1" applyFont="1" applyFill="1" applyBorder="1" applyAlignment="1">
      <alignment horizontal="center" vertical="center"/>
    </xf>
    <xf numFmtId="1" fontId="4" fillId="2" borderId="16" xfId="1" applyNumberFormat="1" applyFont="1" applyFill="1" applyBorder="1" applyAlignment="1">
      <alignment horizontal="center" vertical="center"/>
    </xf>
    <xf numFmtId="1" fontId="4" fillId="0" borderId="22" xfId="1" applyNumberFormat="1" applyFont="1" applyBorder="1" applyAlignment="1">
      <alignment horizontal="right" vertical="center"/>
    </xf>
    <xf numFmtId="1" fontId="4" fillId="0" borderId="3" xfId="1" applyNumberFormat="1" applyFont="1" applyBorder="1" applyAlignment="1">
      <alignment horizontal="right" vertical="center"/>
    </xf>
    <xf numFmtId="0" fontId="4" fillId="0" borderId="2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4" borderId="22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1" fontId="4" fillId="3" borderId="22" xfId="1" applyNumberFormat="1" applyFont="1" applyFill="1" applyBorder="1" applyAlignment="1">
      <alignment horizontal="center" vertical="center"/>
    </xf>
    <xf numFmtId="1" fontId="4" fillId="3" borderId="3" xfId="1" applyNumberFormat="1" applyFont="1" applyFill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1" fontId="4" fillId="2" borderId="5" xfId="1" applyNumberFormat="1" applyFont="1" applyFill="1" applyBorder="1" applyAlignment="1">
      <alignment horizontal="center" vertical="center"/>
    </xf>
    <xf numFmtId="1" fontId="4" fillId="2" borderId="4" xfId="1" applyNumberFormat="1" applyFont="1" applyFill="1" applyBorder="1" applyAlignment="1">
      <alignment horizontal="center" vertical="center"/>
    </xf>
    <xf numFmtId="0" fontId="7" fillId="5" borderId="1" xfId="3" applyFont="1" applyFill="1" applyBorder="1" applyAlignment="1">
      <alignment vertical="center" wrapText="1"/>
    </xf>
    <xf numFmtId="0" fontId="7" fillId="5" borderId="17" xfId="3" applyFont="1" applyFill="1" applyBorder="1" applyAlignment="1">
      <alignment horizontal="center" vertical="center" wrapText="1"/>
    </xf>
    <xf numFmtId="0" fontId="7" fillId="5" borderId="1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</cellXfs>
  <cellStyles count="5">
    <cellStyle name="Normál" xfId="0" builtinId="0"/>
    <cellStyle name="Normál 2" xfId="1"/>
    <cellStyle name="Normál 2 2" xfId="3"/>
    <cellStyle name="Normál 3" xfId="2"/>
    <cellStyle name="Normá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29"/>
  <sheetViews>
    <sheetView showGridLines="0" zoomScale="115" zoomScaleNormal="115" workbookViewId="0">
      <selection activeCell="E21" sqref="E21"/>
    </sheetView>
  </sheetViews>
  <sheetFormatPr defaultColWidth="9.42578125" defaultRowHeight="15" customHeight="1" x14ac:dyDescent="0.25"/>
  <cols>
    <col min="1" max="1" width="10" style="1" customWidth="1"/>
    <col min="2" max="2" width="45.28515625" style="1" customWidth="1"/>
    <col min="3" max="3" width="22.85546875" style="1" customWidth="1"/>
    <col min="4" max="4" width="28.7109375" style="1" customWidth="1"/>
    <col min="5" max="5" width="12.85546875" style="1" customWidth="1"/>
    <col min="6" max="6" width="19.140625" style="1" customWidth="1"/>
    <col min="7" max="8" width="9" style="1" customWidth="1"/>
    <col min="9" max="9" width="13.28515625" style="1" customWidth="1"/>
    <col min="10" max="24" width="3.7109375" style="1" customWidth="1"/>
    <col min="25" max="256" width="9.42578125" style="1" customWidth="1"/>
    <col min="257" max="16384" width="9.42578125" style="1"/>
  </cols>
  <sheetData>
    <row r="1" spans="1:24" ht="17.45" customHeight="1" x14ac:dyDescent="0.25">
      <c r="A1" s="94" t="s">
        <v>64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</row>
    <row r="2" spans="1:24" ht="17.100000000000001" customHeight="1" x14ac:dyDescent="0.25">
      <c r="A2" s="94" t="s">
        <v>34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24" ht="17.100000000000001" customHeight="1" x14ac:dyDescent="0.25">
      <c r="A3" s="45" t="s">
        <v>33</v>
      </c>
      <c r="B3" s="2"/>
      <c r="C3" s="2"/>
      <c r="D3" s="45" t="s">
        <v>30</v>
      </c>
      <c r="E3" s="45"/>
      <c r="G3" s="45"/>
      <c r="H3" s="45"/>
      <c r="I3" s="45" t="s">
        <v>32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ht="17.100000000000001" customHeight="1" x14ac:dyDescent="0.25">
      <c r="A4" s="45" t="s">
        <v>31</v>
      </c>
      <c r="B4" s="2"/>
      <c r="C4" s="2"/>
      <c r="D4" s="45" t="s">
        <v>30</v>
      </c>
      <c r="E4" s="2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1:24" ht="17.100000000000001" customHeight="1" x14ac:dyDescent="0.25">
      <c r="A5" s="45" t="s">
        <v>29</v>
      </c>
      <c r="B5" s="2"/>
      <c r="C5" s="2"/>
      <c r="D5" s="45" t="s">
        <v>28</v>
      </c>
      <c r="E5" s="2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ht="17.100000000000001" customHeight="1" x14ac:dyDescent="0.25">
      <c r="A6" s="45" t="s">
        <v>27</v>
      </c>
      <c r="B6" s="2"/>
      <c r="C6" s="2"/>
      <c r="D6" s="83" t="s">
        <v>6</v>
      </c>
      <c r="E6" s="2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</row>
    <row r="7" spans="1:24" ht="17.100000000000001" customHeight="1" x14ac:dyDescent="0.25">
      <c r="A7" s="45" t="s">
        <v>26</v>
      </c>
      <c r="B7" s="2"/>
      <c r="C7" s="2"/>
      <c r="D7" s="45" t="s">
        <v>25</v>
      </c>
      <c r="E7" s="2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1:24" ht="17.10000000000000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30" customHeight="1" x14ac:dyDescent="0.25">
      <c r="A9" s="96" t="s">
        <v>24</v>
      </c>
      <c r="B9" s="96" t="s">
        <v>23</v>
      </c>
      <c r="C9" s="96" t="s">
        <v>22</v>
      </c>
      <c r="D9" s="96" t="s">
        <v>21</v>
      </c>
      <c r="E9" s="44" t="s">
        <v>20</v>
      </c>
      <c r="F9" s="96" t="s">
        <v>19</v>
      </c>
      <c r="G9" s="96" t="s">
        <v>18</v>
      </c>
      <c r="H9" s="97"/>
      <c r="I9" s="44" t="s">
        <v>17</v>
      </c>
      <c r="J9" s="96" t="s">
        <v>16</v>
      </c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</row>
    <row r="10" spans="1:24" ht="16.5" customHeight="1" x14ac:dyDescent="0.25">
      <c r="A10" s="97"/>
      <c r="B10" s="97"/>
      <c r="C10" s="97"/>
      <c r="D10" s="97"/>
      <c r="E10" s="102" t="s">
        <v>15</v>
      </c>
      <c r="F10" s="97"/>
      <c r="G10" s="104" t="s">
        <v>14</v>
      </c>
      <c r="H10" s="104" t="s">
        <v>13</v>
      </c>
      <c r="I10" s="102" t="s">
        <v>12</v>
      </c>
      <c r="J10" s="107">
        <v>1</v>
      </c>
      <c r="K10" s="100">
        <v>2</v>
      </c>
      <c r="L10" s="100">
        <v>3</v>
      </c>
      <c r="M10" s="100">
        <v>4</v>
      </c>
      <c r="N10" s="100">
        <v>5</v>
      </c>
      <c r="O10" s="98">
        <v>6</v>
      </c>
      <c r="P10" s="98">
        <v>7</v>
      </c>
      <c r="Q10" s="98">
        <v>8</v>
      </c>
      <c r="R10" s="98">
        <v>9</v>
      </c>
      <c r="S10" s="98">
        <v>10</v>
      </c>
      <c r="T10" s="98">
        <v>11</v>
      </c>
      <c r="U10" s="98">
        <v>12</v>
      </c>
      <c r="V10" s="98">
        <v>13</v>
      </c>
      <c r="W10" s="98">
        <v>14</v>
      </c>
      <c r="X10" s="98">
        <v>15</v>
      </c>
    </row>
    <row r="11" spans="1:24" ht="15.75" customHeight="1" x14ac:dyDescent="0.25">
      <c r="A11" s="97"/>
      <c r="B11" s="97"/>
      <c r="C11" s="97"/>
      <c r="D11" s="97"/>
      <c r="E11" s="103"/>
      <c r="F11" s="97"/>
      <c r="G11" s="105"/>
      <c r="H11" s="105"/>
      <c r="I11" s="106"/>
      <c r="J11" s="108"/>
      <c r="K11" s="101"/>
      <c r="L11" s="101"/>
      <c r="M11" s="101"/>
      <c r="N11" s="101"/>
      <c r="O11" s="99"/>
      <c r="P11" s="99"/>
      <c r="Q11" s="99"/>
      <c r="R11" s="99"/>
      <c r="S11" s="99"/>
      <c r="T11" s="99"/>
      <c r="U11" s="99"/>
      <c r="V11" s="99"/>
      <c r="W11" s="99"/>
      <c r="X11" s="99"/>
    </row>
    <row r="12" spans="1:24" ht="15.75" customHeight="1" x14ac:dyDescent="0.25">
      <c r="A12" s="79">
        <v>1</v>
      </c>
      <c r="B12" s="84" t="s">
        <v>71</v>
      </c>
      <c r="C12" s="18" t="s">
        <v>63</v>
      </c>
      <c r="D12" s="43" t="s">
        <v>6</v>
      </c>
      <c r="E12" s="42">
        <v>33</v>
      </c>
      <c r="F12" s="18" t="s">
        <v>5</v>
      </c>
      <c r="G12" s="10">
        <v>2021</v>
      </c>
      <c r="H12" s="10">
        <v>2021</v>
      </c>
      <c r="I12" s="18" t="s">
        <v>10</v>
      </c>
      <c r="J12" s="41" t="s">
        <v>11</v>
      </c>
      <c r="K12" s="80"/>
      <c r="L12" s="80"/>
      <c r="M12" s="80"/>
      <c r="N12" s="80"/>
      <c r="O12" s="81"/>
      <c r="P12" s="81"/>
      <c r="Q12" s="81"/>
      <c r="R12" s="81"/>
      <c r="S12" s="81"/>
      <c r="T12" s="81"/>
      <c r="U12" s="81"/>
      <c r="V12" s="81"/>
      <c r="W12" s="81"/>
      <c r="X12" s="82"/>
    </row>
    <row r="13" spans="1:24" ht="15.75" x14ac:dyDescent="0.25">
      <c r="A13" s="78">
        <v>2</v>
      </c>
      <c r="B13" s="28" t="s">
        <v>65</v>
      </c>
      <c r="C13" s="18" t="s">
        <v>63</v>
      </c>
      <c r="D13" s="43" t="s">
        <v>6</v>
      </c>
      <c r="E13" s="42">
        <v>1000</v>
      </c>
      <c r="F13" s="18" t="s">
        <v>5</v>
      </c>
      <c r="G13" s="10">
        <v>2021</v>
      </c>
      <c r="H13" s="10">
        <v>2021</v>
      </c>
      <c r="I13" s="18" t="s">
        <v>10</v>
      </c>
      <c r="J13" s="41" t="s">
        <v>11</v>
      </c>
      <c r="K13" s="52"/>
      <c r="L13" s="52"/>
      <c r="M13" s="52"/>
      <c r="N13" s="52"/>
      <c r="O13" s="51"/>
      <c r="P13" s="51"/>
      <c r="Q13" s="51"/>
      <c r="R13" s="51"/>
      <c r="S13" s="51"/>
      <c r="T13" s="51"/>
      <c r="U13" s="51"/>
      <c r="V13" s="51"/>
      <c r="W13" s="51"/>
      <c r="X13" s="50"/>
    </row>
    <row r="14" spans="1:24" ht="15.75" x14ac:dyDescent="0.25">
      <c r="A14" s="36"/>
      <c r="B14" s="35" t="s">
        <v>9</v>
      </c>
      <c r="C14" s="32"/>
      <c r="D14" s="34"/>
      <c r="E14" s="33">
        <f>SUM(E12:E13)</f>
        <v>1033</v>
      </c>
      <c r="F14" s="32"/>
      <c r="G14" s="10"/>
      <c r="H14" s="10"/>
      <c r="I14" s="32"/>
      <c r="J14" s="31"/>
      <c r="K14" s="39"/>
      <c r="L14" s="39"/>
      <c r="M14" s="39"/>
      <c r="N14" s="39"/>
      <c r="O14" s="30"/>
      <c r="P14" s="30"/>
      <c r="Q14" s="30"/>
      <c r="R14" s="30"/>
      <c r="S14" s="30"/>
      <c r="T14" s="30"/>
      <c r="U14" s="30"/>
      <c r="V14" s="30"/>
      <c r="W14" s="30"/>
      <c r="X14" s="29"/>
    </row>
    <row r="15" spans="1:24" ht="15.75" x14ac:dyDescent="0.25">
      <c r="A15" s="26"/>
      <c r="B15" s="25"/>
      <c r="C15" s="18"/>
      <c r="D15" s="24" t="s">
        <v>6</v>
      </c>
      <c r="E15" s="23"/>
      <c r="F15" s="22" t="s">
        <v>5</v>
      </c>
      <c r="G15" s="10">
        <v>2022</v>
      </c>
      <c r="H15" s="10">
        <v>2025</v>
      </c>
      <c r="I15" s="22" t="s">
        <v>8</v>
      </c>
      <c r="J15" s="27"/>
      <c r="K15" s="88" t="s">
        <v>3</v>
      </c>
      <c r="L15" s="89"/>
      <c r="M15" s="89"/>
      <c r="N15" s="90"/>
      <c r="O15" s="38"/>
      <c r="P15" s="38"/>
      <c r="Q15" s="38"/>
      <c r="R15" s="38"/>
      <c r="S15" s="38"/>
      <c r="T15" s="38"/>
      <c r="U15" s="38"/>
      <c r="V15" s="38"/>
      <c r="W15" s="38"/>
      <c r="X15" s="37"/>
    </row>
    <row r="16" spans="1:24" ht="15.75" x14ac:dyDescent="0.25">
      <c r="A16" s="36"/>
      <c r="B16" s="35" t="s">
        <v>7</v>
      </c>
      <c r="C16" s="32"/>
      <c r="D16" s="34"/>
      <c r="E16" s="33">
        <f>SUM(E15:E15)</f>
        <v>0</v>
      </c>
      <c r="F16" s="32"/>
      <c r="G16" s="10"/>
      <c r="H16" s="10"/>
      <c r="I16" s="32"/>
      <c r="J16" s="31"/>
      <c r="K16" s="7"/>
      <c r="L16" s="7"/>
      <c r="M16" s="7"/>
      <c r="N16" s="7"/>
      <c r="O16" s="30"/>
      <c r="P16" s="30"/>
      <c r="Q16" s="30"/>
      <c r="R16" s="30"/>
      <c r="S16" s="30"/>
      <c r="T16" s="30"/>
      <c r="U16" s="30"/>
      <c r="V16" s="30"/>
      <c r="W16" s="30"/>
      <c r="X16" s="29"/>
    </row>
    <row r="17" spans="1:24" ht="15.75" x14ac:dyDescent="0.25">
      <c r="A17" s="26"/>
      <c r="B17" s="25"/>
      <c r="C17" s="18"/>
      <c r="D17" s="24" t="s">
        <v>6</v>
      </c>
      <c r="E17" s="23"/>
      <c r="F17" s="22" t="s">
        <v>5</v>
      </c>
      <c r="G17" s="10">
        <v>2026</v>
      </c>
      <c r="H17" s="10">
        <v>2035</v>
      </c>
      <c r="I17" s="22" t="s">
        <v>4</v>
      </c>
      <c r="J17" s="27"/>
      <c r="K17" s="7"/>
      <c r="L17" s="7"/>
      <c r="M17" s="7"/>
      <c r="N17" s="7"/>
      <c r="O17" s="91" t="s">
        <v>3</v>
      </c>
      <c r="P17" s="92"/>
      <c r="Q17" s="92"/>
      <c r="R17" s="92"/>
      <c r="S17" s="92"/>
      <c r="T17" s="92"/>
      <c r="U17" s="92"/>
      <c r="V17" s="92"/>
      <c r="W17" s="92"/>
      <c r="X17" s="93"/>
    </row>
    <row r="18" spans="1:24" ht="15.75" x14ac:dyDescent="0.25">
      <c r="A18" s="9"/>
      <c r="B18" s="13" t="s">
        <v>2</v>
      </c>
      <c r="C18" s="9"/>
      <c r="D18" s="12"/>
      <c r="E18" s="11">
        <f>SUM(E17:E17)</f>
        <v>0</v>
      </c>
      <c r="F18" s="9"/>
      <c r="G18" s="10" t="str">
        <f>IF(I18="Rövid",2017,IF(I18="Közép",2018,IF(I18="Hosszú",2022,"")))</f>
        <v/>
      </c>
      <c r="H18" s="10" t="str">
        <f>IF(I18="Rövid",2017,IF(I18="Közép",2021,IF(I18="Hosszú",2031,"")))</f>
        <v/>
      </c>
      <c r="I18" s="9"/>
      <c r="J18" s="8"/>
      <c r="K18" s="7"/>
      <c r="L18" s="7"/>
      <c r="M18" s="7"/>
      <c r="N18" s="7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7.100000000000001" customHeight="1" x14ac:dyDescent="0.25">
      <c r="A19" s="86" t="s">
        <v>1</v>
      </c>
      <c r="B19" s="87"/>
      <c r="C19" s="87"/>
      <c r="D19" s="87"/>
      <c r="E19" s="8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7.100000000000001" customHeight="1" x14ac:dyDescent="0.25">
      <c r="A20" s="86" t="s">
        <v>0</v>
      </c>
      <c r="B20" s="87"/>
      <c r="C20" s="87"/>
      <c r="D20" s="87"/>
      <c r="E20" s="8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7.100000000000001" customHeight="1" x14ac:dyDescent="0.25"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x14ac:dyDescent="0.25">
      <c r="E22" s="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7.100000000000001" customHeight="1" x14ac:dyDescent="0.25">
      <c r="E23" s="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7.100000000000001" customHeight="1" x14ac:dyDescent="0.25">
      <c r="E24" s="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7.100000000000001" customHeight="1" x14ac:dyDescent="0.25">
      <c r="E25" s="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7.100000000000001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7.100000000000001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7.100000000000001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7.100000000000001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2"/>
      <c r="R29" s="2"/>
      <c r="S29" s="2"/>
      <c r="T29" s="2"/>
      <c r="U29" s="2"/>
      <c r="V29" s="2"/>
      <c r="W29" s="2"/>
      <c r="X29" s="2"/>
    </row>
  </sheetData>
  <mergeCells count="32">
    <mergeCell ref="E10:E11"/>
    <mergeCell ref="G10:G11"/>
    <mergeCell ref="H10:H11"/>
    <mergeCell ref="I10:I11"/>
    <mergeCell ref="J10:J11"/>
    <mergeCell ref="Q10:Q11"/>
    <mergeCell ref="R10:R11"/>
    <mergeCell ref="S10:S11"/>
    <mergeCell ref="T10:T11"/>
    <mergeCell ref="G9:H9"/>
    <mergeCell ref="J9:X9"/>
    <mergeCell ref="K10:K11"/>
    <mergeCell ref="V10:V11"/>
    <mergeCell ref="W10:W11"/>
    <mergeCell ref="L10:L11"/>
    <mergeCell ref="U10:U11"/>
    <mergeCell ref="A19:E19"/>
    <mergeCell ref="A20:E20"/>
    <mergeCell ref="K15:N15"/>
    <mergeCell ref="O17:X17"/>
    <mergeCell ref="A1:X1"/>
    <mergeCell ref="A2:X2"/>
    <mergeCell ref="A9:A11"/>
    <mergeCell ref="B9:B11"/>
    <mergeCell ref="C9:C11"/>
    <mergeCell ref="D9:D11"/>
    <mergeCell ref="F9:F11"/>
    <mergeCell ref="X10:X11"/>
    <mergeCell ref="M10:M11"/>
    <mergeCell ref="N10:N11"/>
    <mergeCell ref="O10:O11"/>
    <mergeCell ref="P10:P11"/>
  </mergeCells>
  <pageMargins left="0.59055118110236227" right="0.59055118110236227" top="0.78740157480314965" bottom="0.78740157480314965" header="0.51181102362204722" footer="0.51181102362204722"/>
  <pageSetup scale="5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showGridLines="0" topLeftCell="A7" zoomScale="130" zoomScaleNormal="130" workbookViewId="0">
      <selection activeCell="F27" sqref="F27"/>
    </sheetView>
  </sheetViews>
  <sheetFormatPr defaultColWidth="9.42578125" defaultRowHeight="15" customHeight="1" x14ac:dyDescent="0.25"/>
  <cols>
    <col min="1" max="1" width="10" style="1" customWidth="1"/>
    <col min="2" max="2" width="45.28515625" style="1" customWidth="1"/>
    <col min="3" max="3" width="22.85546875" style="1" customWidth="1"/>
    <col min="4" max="4" width="28.7109375" style="1" customWidth="1"/>
    <col min="5" max="5" width="12.85546875" style="1" customWidth="1"/>
    <col min="6" max="6" width="19.140625" style="1" customWidth="1"/>
    <col min="7" max="8" width="9" style="1" customWidth="1"/>
    <col min="9" max="9" width="13.28515625" style="1" customWidth="1"/>
    <col min="10" max="24" width="3.7109375" style="1" customWidth="1"/>
    <col min="25" max="256" width="9.42578125" style="1" customWidth="1"/>
    <col min="257" max="16384" width="9.42578125" style="1"/>
  </cols>
  <sheetData>
    <row r="1" spans="1:24" ht="17.45" customHeight="1" x14ac:dyDescent="0.25">
      <c r="A1" s="94" t="s">
        <v>64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</row>
    <row r="2" spans="1:24" ht="17.100000000000001" customHeight="1" x14ac:dyDescent="0.25">
      <c r="A2" s="94" t="s">
        <v>44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24" ht="17.100000000000001" customHeight="1" x14ac:dyDescent="0.25">
      <c r="A3" s="45" t="s">
        <v>33</v>
      </c>
      <c r="B3" s="2"/>
      <c r="C3" s="2"/>
      <c r="D3" s="45" t="s">
        <v>30</v>
      </c>
      <c r="E3" s="45"/>
      <c r="G3" s="45"/>
      <c r="H3" s="45"/>
      <c r="I3" s="45" t="s">
        <v>32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ht="17.100000000000001" customHeight="1" x14ac:dyDescent="0.25">
      <c r="A4" s="45" t="s">
        <v>31</v>
      </c>
      <c r="B4" s="2"/>
      <c r="C4" s="2"/>
      <c r="D4" s="45" t="s">
        <v>30</v>
      </c>
      <c r="E4" s="2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1:24" ht="17.100000000000001" customHeight="1" x14ac:dyDescent="0.25">
      <c r="A5" s="45" t="s">
        <v>29</v>
      </c>
      <c r="B5" s="2"/>
      <c r="C5" s="2"/>
      <c r="D5" s="45" t="s">
        <v>28</v>
      </c>
      <c r="E5" s="2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ht="17.100000000000001" customHeight="1" x14ac:dyDescent="0.25">
      <c r="A6" s="45" t="s">
        <v>27</v>
      </c>
      <c r="B6" s="2"/>
      <c r="C6" s="2"/>
      <c r="D6" s="47" t="s">
        <v>6</v>
      </c>
      <c r="E6" s="2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</row>
    <row r="7" spans="1:24" ht="17.100000000000001" customHeight="1" x14ac:dyDescent="0.25">
      <c r="A7" s="45" t="s">
        <v>26</v>
      </c>
      <c r="B7" s="2"/>
      <c r="C7" s="2"/>
      <c r="D7" s="45" t="s">
        <v>25</v>
      </c>
      <c r="E7" s="2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1:24" ht="17.10000000000000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30" customHeight="1" x14ac:dyDescent="0.25">
      <c r="A9" s="96" t="s">
        <v>24</v>
      </c>
      <c r="B9" s="96" t="s">
        <v>43</v>
      </c>
      <c r="C9" s="96" t="s">
        <v>42</v>
      </c>
      <c r="D9" s="96" t="s">
        <v>21</v>
      </c>
      <c r="E9" s="44" t="s">
        <v>20</v>
      </c>
      <c r="F9" s="96" t="s">
        <v>19</v>
      </c>
      <c r="G9" s="96" t="s">
        <v>18</v>
      </c>
      <c r="H9" s="97"/>
      <c r="I9" s="44" t="s">
        <v>17</v>
      </c>
      <c r="J9" s="96" t="s">
        <v>16</v>
      </c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</row>
    <row r="10" spans="1:24" ht="16.5" customHeight="1" x14ac:dyDescent="0.25">
      <c r="A10" s="97"/>
      <c r="B10" s="97"/>
      <c r="C10" s="97"/>
      <c r="D10" s="97"/>
      <c r="E10" s="102" t="s">
        <v>15</v>
      </c>
      <c r="F10" s="97"/>
      <c r="G10" s="104" t="s">
        <v>14</v>
      </c>
      <c r="H10" s="104" t="s">
        <v>13</v>
      </c>
      <c r="I10" s="102" t="s">
        <v>12</v>
      </c>
      <c r="J10" s="107">
        <v>1</v>
      </c>
      <c r="K10" s="100">
        <v>2</v>
      </c>
      <c r="L10" s="100">
        <v>3</v>
      </c>
      <c r="M10" s="100">
        <v>4</v>
      </c>
      <c r="N10" s="100">
        <v>5</v>
      </c>
      <c r="O10" s="98">
        <v>6</v>
      </c>
      <c r="P10" s="98">
        <v>7</v>
      </c>
      <c r="Q10" s="98">
        <v>8</v>
      </c>
      <c r="R10" s="98">
        <v>9</v>
      </c>
      <c r="S10" s="98">
        <v>10</v>
      </c>
      <c r="T10" s="98">
        <v>11</v>
      </c>
      <c r="U10" s="98">
        <v>12</v>
      </c>
      <c r="V10" s="98">
        <v>13</v>
      </c>
      <c r="W10" s="98">
        <v>14</v>
      </c>
      <c r="X10" s="98">
        <v>15</v>
      </c>
    </row>
    <row r="11" spans="1:24" ht="15.75" customHeight="1" x14ac:dyDescent="0.25">
      <c r="A11" s="97"/>
      <c r="B11" s="97"/>
      <c r="C11" s="97"/>
      <c r="D11" s="97"/>
      <c r="E11" s="103"/>
      <c r="F11" s="97"/>
      <c r="G11" s="105"/>
      <c r="H11" s="105"/>
      <c r="I11" s="106"/>
      <c r="J11" s="108"/>
      <c r="K11" s="101"/>
      <c r="L11" s="101"/>
      <c r="M11" s="101"/>
      <c r="N11" s="101"/>
      <c r="O11" s="99"/>
      <c r="P11" s="99"/>
      <c r="Q11" s="99"/>
      <c r="R11" s="99"/>
      <c r="S11" s="99"/>
      <c r="T11" s="99"/>
      <c r="U11" s="99"/>
      <c r="V11" s="99"/>
      <c r="W11" s="99"/>
      <c r="X11" s="99"/>
    </row>
    <row r="12" spans="1:24" ht="15.75" customHeight="1" x14ac:dyDescent="0.25">
      <c r="A12" s="85">
        <v>1</v>
      </c>
      <c r="B12" s="84" t="s">
        <v>71</v>
      </c>
      <c r="C12" s="48" t="s">
        <v>35</v>
      </c>
      <c r="D12" s="47" t="s">
        <v>6</v>
      </c>
      <c r="E12" s="46">
        <v>33</v>
      </c>
      <c r="F12" s="22" t="s">
        <v>5</v>
      </c>
      <c r="G12" s="10">
        <v>2021</v>
      </c>
      <c r="H12" s="10">
        <v>2021</v>
      </c>
      <c r="I12" s="22" t="s">
        <v>10</v>
      </c>
      <c r="J12" s="40" t="s">
        <v>3</v>
      </c>
      <c r="K12" s="80"/>
      <c r="L12" s="80"/>
      <c r="M12" s="80"/>
      <c r="N12" s="80"/>
      <c r="O12" s="81"/>
      <c r="P12" s="81"/>
      <c r="Q12" s="81"/>
      <c r="R12" s="81"/>
      <c r="S12" s="81"/>
      <c r="T12" s="81"/>
      <c r="U12" s="81"/>
      <c r="V12" s="81"/>
      <c r="W12" s="81"/>
      <c r="X12" s="82"/>
    </row>
    <row r="13" spans="1:24" ht="30" x14ac:dyDescent="0.25">
      <c r="A13" s="26">
        <v>2</v>
      </c>
      <c r="B13" s="49" t="s">
        <v>70</v>
      </c>
      <c r="C13" s="48" t="s">
        <v>35</v>
      </c>
      <c r="D13" s="47" t="s">
        <v>6</v>
      </c>
      <c r="E13" s="46">
        <v>800</v>
      </c>
      <c r="F13" s="22" t="s">
        <v>5</v>
      </c>
      <c r="G13" s="10">
        <v>2021</v>
      </c>
      <c r="H13" s="10">
        <v>2021</v>
      </c>
      <c r="I13" s="22" t="s">
        <v>10</v>
      </c>
      <c r="J13" s="40" t="s">
        <v>3</v>
      </c>
      <c r="K13" s="7"/>
      <c r="L13" s="7"/>
      <c r="M13" s="7"/>
      <c r="N13" s="7"/>
      <c r="O13" s="38"/>
      <c r="P13" s="38"/>
      <c r="Q13" s="38"/>
      <c r="R13" s="38"/>
      <c r="S13" s="38"/>
      <c r="T13" s="38"/>
      <c r="U13" s="38"/>
      <c r="V13" s="38"/>
      <c r="W13" s="38"/>
      <c r="X13" s="37"/>
    </row>
    <row r="14" spans="1:24" ht="15.75" x14ac:dyDescent="0.25">
      <c r="A14" s="121">
        <v>3</v>
      </c>
      <c r="B14" s="123" t="s">
        <v>67</v>
      </c>
      <c r="C14" s="115" t="s">
        <v>68</v>
      </c>
      <c r="D14" s="125" t="s">
        <v>6</v>
      </c>
      <c r="E14" s="42">
        <v>7300</v>
      </c>
      <c r="F14" s="18" t="s">
        <v>57</v>
      </c>
      <c r="G14" s="113">
        <v>2021</v>
      </c>
      <c r="H14" s="113">
        <v>2021</v>
      </c>
      <c r="I14" s="115" t="s">
        <v>10</v>
      </c>
      <c r="J14" s="117" t="s">
        <v>11</v>
      </c>
      <c r="K14" s="119"/>
      <c r="L14" s="119"/>
      <c r="M14" s="119"/>
      <c r="N14" s="119"/>
      <c r="O14" s="109"/>
      <c r="P14" s="109"/>
      <c r="Q14" s="109"/>
      <c r="R14" s="109"/>
      <c r="S14" s="109"/>
      <c r="T14" s="109"/>
      <c r="U14" s="109"/>
      <c r="V14" s="109"/>
      <c r="W14" s="109"/>
      <c r="X14" s="111"/>
    </row>
    <row r="15" spans="1:24" ht="15.75" x14ac:dyDescent="0.25">
      <c r="A15" s="122"/>
      <c r="B15" s="124"/>
      <c r="C15" s="116"/>
      <c r="D15" s="126"/>
      <c r="E15" s="77">
        <v>7300</v>
      </c>
      <c r="F15" s="76" t="s">
        <v>69</v>
      </c>
      <c r="G15" s="114"/>
      <c r="H15" s="114"/>
      <c r="I15" s="116"/>
      <c r="J15" s="118"/>
      <c r="K15" s="120"/>
      <c r="L15" s="120"/>
      <c r="M15" s="120"/>
      <c r="N15" s="120"/>
      <c r="O15" s="110"/>
      <c r="P15" s="110"/>
      <c r="Q15" s="110"/>
      <c r="R15" s="110"/>
      <c r="S15" s="110"/>
      <c r="T15" s="110"/>
      <c r="U15" s="110"/>
      <c r="V15" s="110"/>
      <c r="W15" s="110"/>
      <c r="X15" s="112"/>
    </row>
    <row r="16" spans="1:24" ht="15.75" x14ac:dyDescent="0.25">
      <c r="A16" s="26">
        <v>4</v>
      </c>
      <c r="B16" s="28" t="s">
        <v>36</v>
      </c>
      <c r="C16" s="18" t="s">
        <v>35</v>
      </c>
      <c r="D16" s="24" t="s">
        <v>6</v>
      </c>
      <c r="E16" s="23">
        <v>500</v>
      </c>
      <c r="F16" s="22" t="s">
        <v>5</v>
      </c>
      <c r="G16" s="10">
        <v>2021</v>
      </c>
      <c r="H16" s="10">
        <v>2021</v>
      </c>
      <c r="I16" s="22" t="s">
        <v>10</v>
      </c>
      <c r="J16" s="40" t="s">
        <v>3</v>
      </c>
      <c r="K16" s="7"/>
      <c r="L16" s="7"/>
      <c r="M16" s="7"/>
      <c r="N16" s="7"/>
      <c r="O16" s="38"/>
      <c r="P16" s="38"/>
      <c r="Q16" s="38"/>
      <c r="R16" s="38"/>
      <c r="S16" s="38"/>
      <c r="T16" s="38"/>
      <c r="U16" s="38"/>
      <c r="V16" s="38"/>
      <c r="W16" s="38"/>
      <c r="X16" s="37"/>
    </row>
    <row r="17" spans="1:24" ht="15.75" x14ac:dyDescent="0.25">
      <c r="A17" s="36"/>
      <c r="B17" s="35" t="s">
        <v>9</v>
      </c>
      <c r="C17" s="32"/>
      <c r="D17" s="34"/>
      <c r="E17" s="33">
        <f>SUM(E12:E16)</f>
        <v>15933</v>
      </c>
      <c r="F17" s="32"/>
      <c r="G17" s="10" t="str">
        <f>IF(I17="Rövid",2019,IF(I17="Közép",2020,IF(I17="Hosszú",2024,"")))</f>
        <v/>
      </c>
      <c r="H17" s="10" t="str">
        <f>IF(I17="Rövid",2019,IF(I17="Közép",2023,IF(I17="Hosszú",2033,"")))</f>
        <v/>
      </c>
      <c r="I17" s="32"/>
      <c r="J17" s="31"/>
      <c r="K17" s="39"/>
      <c r="L17" s="39"/>
      <c r="M17" s="39"/>
      <c r="N17" s="39"/>
      <c r="O17" s="30"/>
      <c r="P17" s="30"/>
      <c r="Q17" s="30"/>
      <c r="R17" s="30"/>
      <c r="S17" s="30"/>
      <c r="T17" s="30"/>
      <c r="U17" s="30"/>
      <c r="V17" s="30"/>
      <c r="W17" s="30"/>
      <c r="X17" s="29"/>
    </row>
    <row r="18" spans="1:24" ht="15.75" x14ac:dyDescent="0.25">
      <c r="A18" s="26">
        <v>5</v>
      </c>
      <c r="B18" s="28" t="s">
        <v>41</v>
      </c>
      <c r="C18" s="18" t="s">
        <v>35</v>
      </c>
      <c r="D18" s="24" t="s">
        <v>6</v>
      </c>
      <c r="E18" s="23">
        <v>3000</v>
      </c>
      <c r="F18" s="22" t="s">
        <v>5</v>
      </c>
      <c r="G18" s="10">
        <v>2022</v>
      </c>
      <c r="H18" s="10">
        <v>2025</v>
      </c>
      <c r="I18" s="22" t="s">
        <v>8</v>
      </c>
      <c r="J18" s="27"/>
      <c r="K18" s="88" t="s">
        <v>3</v>
      </c>
      <c r="L18" s="89"/>
      <c r="M18" s="89"/>
      <c r="N18" s="90"/>
      <c r="O18" s="38"/>
      <c r="P18" s="38"/>
      <c r="Q18" s="38"/>
      <c r="R18" s="38"/>
      <c r="S18" s="38"/>
      <c r="T18" s="38"/>
      <c r="U18" s="38"/>
      <c r="V18" s="38"/>
      <c r="W18" s="38"/>
      <c r="X18" s="37"/>
    </row>
    <row r="19" spans="1:24" ht="15.75" x14ac:dyDescent="0.25">
      <c r="A19" s="26">
        <v>6</v>
      </c>
      <c r="B19" s="28" t="s">
        <v>36</v>
      </c>
      <c r="C19" s="18" t="s">
        <v>35</v>
      </c>
      <c r="D19" s="24" t="s">
        <v>6</v>
      </c>
      <c r="E19" s="23">
        <v>6000</v>
      </c>
      <c r="F19" s="22" t="s">
        <v>5</v>
      </c>
      <c r="G19" s="10">
        <v>2022</v>
      </c>
      <c r="H19" s="10">
        <v>2025</v>
      </c>
      <c r="I19" s="22" t="s">
        <v>8</v>
      </c>
      <c r="J19" s="27"/>
      <c r="K19" s="88" t="s">
        <v>3</v>
      </c>
      <c r="L19" s="89"/>
      <c r="M19" s="89"/>
      <c r="N19" s="90"/>
      <c r="O19" s="38"/>
      <c r="P19" s="38"/>
      <c r="Q19" s="38"/>
      <c r="R19" s="38"/>
      <c r="S19" s="38"/>
      <c r="T19" s="38"/>
      <c r="U19" s="38"/>
      <c r="V19" s="38"/>
      <c r="W19" s="38"/>
      <c r="X19" s="37"/>
    </row>
    <row r="20" spans="1:24" ht="15.75" x14ac:dyDescent="0.25">
      <c r="A20" s="36"/>
      <c r="B20" s="35" t="s">
        <v>7</v>
      </c>
      <c r="C20" s="32"/>
      <c r="D20" s="34"/>
      <c r="E20" s="33">
        <f>SUM(E18:E19)</f>
        <v>9000</v>
      </c>
      <c r="F20" s="32"/>
      <c r="G20" s="10" t="str">
        <f>IF(I20="Rövid",2019,IF(I20="Közép",2020,IF(I20="Hosszú",2024,"")))</f>
        <v/>
      </c>
      <c r="H20" s="10" t="str">
        <f>IF(I20="Rövid",2019,IF(I20="Közép",2023,IF(I20="Hosszú",2033,"")))</f>
        <v/>
      </c>
      <c r="I20" s="32"/>
      <c r="J20" s="31"/>
      <c r="K20" s="7"/>
      <c r="L20" s="7"/>
      <c r="M20" s="7"/>
      <c r="N20" s="7"/>
      <c r="O20" s="30"/>
      <c r="P20" s="30"/>
      <c r="Q20" s="30"/>
      <c r="R20" s="30"/>
      <c r="S20" s="30"/>
      <c r="T20" s="30"/>
      <c r="U20" s="30"/>
      <c r="V20" s="30"/>
      <c r="W20" s="30"/>
      <c r="X20" s="29"/>
    </row>
    <row r="21" spans="1:24" ht="30" x14ac:dyDescent="0.25">
      <c r="A21" s="26">
        <v>7</v>
      </c>
      <c r="B21" s="25" t="s">
        <v>40</v>
      </c>
      <c r="C21" s="18" t="s">
        <v>35</v>
      </c>
      <c r="D21" s="24" t="s">
        <v>6</v>
      </c>
      <c r="E21" s="23">
        <v>2000</v>
      </c>
      <c r="F21" s="22" t="s">
        <v>5</v>
      </c>
      <c r="G21" s="10">
        <v>2026</v>
      </c>
      <c r="H21" s="10">
        <v>2035</v>
      </c>
      <c r="I21" s="22" t="s">
        <v>4</v>
      </c>
      <c r="J21" s="27"/>
      <c r="K21" s="7"/>
      <c r="L21" s="7"/>
      <c r="M21" s="7"/>
      <c r="N21" s="7"/>
      <c r="O21" s="91" t="s">
        <v>3</v>
      </c>
      <c r="P21" s="92"/>
      <c r="Q21" s="92"/>
      <c r="R21" s="92"/>
      <c r="S21" s="92"/>
      <c r="T21" s="92"/>
      <c r="U21" s="92"/>
      <c r="V21" s="92"/>
      <c r="W21" s="92"/>
      <c r="X21" s="93"/>
    </row>
    <row r="22" spans="1:24" ht="15.75" x14ac:dyDescent="0.25">
      <c r="A22" s="26">
        <v>8</v>
      </c>
      <c r="B22" s="28" t="s">
        <v>39</v>
      </c>
      <c r="C22" s="18" t="s">
        <v>35</v>
      </c>
      <c r="D22" s="24" t="s">
        <v>6</v>
      </c>
      <c r="E22" s="23">
        <v>150000</v>
      </c>
      <c r="F22" s="22" t="s">
        <v>38</v>
      </c>
      <c r="G22" s="10">
        <v>2026</v>
      </c>
      <c r="H22" s="10">
        <v>2035</v>
      </c>
      <c r="I22" s="22" t="s">
        <v>4</v>
      </c>
      <c r="J22" s="27"/>
      <c r="K22" s="7"/>
      <c r="L22" s="7"/>
      <c r="M22" s="7"/>
      <c r="N22" s="7"/>
      <c r="O22" s="91" t="s">
        <v>3</v>
      </c>
      <c r="P22" s="92"/>
      <c r="Q22" s="92"/>
      <c r="R22" s="92"/>
      <c r="S22" s="92"/>
      <c r="T22" s="92"/>
      <c r="U22" s="92"/>
      <c r="V22" s="92"/>
      <c r="W22" s="92"/>
      <c r="X22" s="93"/>
    </row>
    <row r="23" spans="1:24" ht="15.75" x14ac:dyDescent="0.25">
      <c r="A23" s="26">
        <v>9</v>
      </c>
      <c r="B23" s="25" t="s">
        <v>37</v>
      </c>
      <c r="C23" s="18" t="s">
        <v>35</v>
      </c>
      <c r="D23" s="24" t="s">
        <v>6</v>
      </c>
      <c r="E23" s="23">
        <v>7000</v>
      </c>
      <c r="F23" s="15" t="s">
        <v>5</v>
      </c>
      <c r="G23" s="10">
        <v>2026</v>
      </c>
      <c r="H23" s="10">
        <v>2035</v>
      </c>
      <c r="I23" s="22" t="s">
        <v>4</v>
      </c>
      <c r="J23" s="21"/>
      <c r="K23" s="7"/>
      <c r="L23" s="7"/>
      <c r="M23" s="7"/>
      <c r="N23" s="7"/>
      <c r="O23" s="91" t="s">
        <v>3</v>
      </c>
      <c r="P23" s="92"/>
      <c r="Q23" s="92"/>
      <c r="R23" s="92"/>
      <c r="S23" s="92"/>
      <c r="T23" s="92"/>
      <c r="U23" s="92"/>
      <c r="V23" s="92"/>
      <c r="W23" s="92"/>
      <c r="X23" s="93"/>
    </row>
    <row r="24" spans="1:24" ht="15.75" x14ac:dyDescent="0.25">
      <c r="A24" s="20">
        <v>10</v>
      </c>
      <c r="B24" s="19" t="s">
        <v>36</v>
      </c>
      <c r="C24" s="18" t="s">
        <v>35</v>
      </c>
      <c r="D24" s="17" t="s">
        <v>6</v>
      </c>
      <c r="E24" s="16">
        <v>15000</v>
      </c>
      <c r="F24" s="15" t="s">
        <v>5</v>
      </c>
      <c r="G24" s="10">
        <v>2026</v>
      </c>
      <c r="H24" s="10">
        <v>2035</v>
      </c>
      <c r="I24" s="15" t="s">
        <v>4</v>
      </c>
      <c r="J24" s="14"/>
      <c r="K24" s="7"/>
      <c r="L24" s="7"/>
      <c r="M24" s="7"/>
      <c r="N24" s="7"/>
      <c r="O24" s="127" t="s">
        <v>3</v>
      </c>
      <c r="P24" s="128"/>
      <c r="Q24" s="128"/>
      <c r="R24" s="128"/>
      <c r="S24" s="128"/>
      <c r="T24" s="128"/>
      <c r="U24" s="128"/>
      <c r="V24" s="128"/>
      <c r="W24" s="128"/>
      <c r="X24" s="129"/>
    </row>
    <row r="25" spans="1:24" ht="15.75" x14ac:dyDescent="0.25">
      <c r="A25" s="9"/>
      <c r="B25" s="13" t="s">
        <v>2</v>
      </c>
      <c r="C25" s="9"/>
      <c r="D25" s="12"/>
      <c r="E25" s="11">
        <f>SUM(E21:E24)</f>
        <v>174000</v>
      </c>
      <c r="F25" s="9"/>
      <c r="G25" s="10" t="str">
        <f>IF(I25="Rövid",2017,IF(I25="Közép",2018,IF(I25="Hosszú",2022,"")))</f>
        <v/>
      </c>
      <c r="H25" s="10" t="str">
        <f>IF(I25="Rövid",2017,IF(I25="Közép",2021,IF(I25="Hosszú",2031,"")))</f>
        <v/>
      </c>
      <c r="I25" s="9"/>
      <c r="J25" s="8"/>
      <c r="K25" s="7"/>
      <c r="L25" s="7"/>
      <c r="M25" s="7"/>
      <c r="N25" s="7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7.100000000000001" customHeight="1" x14ac:dyDescent="0.25">
      <c r="A26" s="86" t="s">
        <v>1</v>
      </c>
      <c r="B26" s="87"/>
      <c r="C26" s="87"/>
      <c r="D26" s="87"/>
      <c r="E26" s="8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7.100000000000001" customHeight="1" x14ac:dyDescent="0.25">
      <c r="A27" s="86" t="s">
        <v>0</v>
      </c>
      <c r="B27" s="87"/>
      <c r="C27" s="87"/>
      <c r="D27" s="87"/>
      <c r="E27" s="8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7.100000000000001" customHeight="1" x14ac:dyDescent="0.25"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75" x14ac:dyDescent="0.25">
      <c r="E29" s="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7.100000000000001" customHeight="1" x14ac:dyDescent="0.25">
      <c r="E30" s="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7.100000000000001" customHeight="1" x14ac:dyDescent="0.25">
      <c r="E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7.100000000000001" customHeight="1" x14ac:dyDescent="0.25">
      <c r="E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7.100000000000001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7.100000000000001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7.100000000000001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7.100000000000001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/>
      <c r="Q36" s="2"/>
      <c r="R36" s="2"/>
      <c r="S36" s="2"/>
      <c r="T36" s="2"/>
      <c r="U36" s="2"/>
      <c r="V36" s="2"/>
      <c r="W36" s="2"/>
      <c r="X36" s="2"/>
    </row>
  </sheetData>
  <mergeCells count="58">
    <mergeCell ref="G9:H9"/>
    <mergeCell ref="J9:X9"/>
    <mergeCell ref="E10:E11"/>
    <mergeCell ref="G10:G11"/>
    <mergeCell ref="H10:H11"/>
    <mergeCell ref="I10:I11"/>
    <mergeCell ref="J10:J11"/>
    <mergeCell ref="K10:K11"/>
    <mergeCell ref="V10:V11"/>
    <mergeCell ref="W10:W11"/>
    <mergeCell ref="L10:L11"/>
    <mergeCell ref="U10:U11"/>
    <mergeCell ref="A1:X1"/>
    <mergeCell ref="A2:X2"/>
    <mergeCell ref="A9:A11"/>
    <mergeCell ref="B9:B11"/>
    <mergeCell ref="C9:C11"/>
    <mergeCell ref="D9:D11"/>
    <mergeCell ref="F9:F11"/>
    <mergeCell ref="X10:X11"/>
    <mergeCell ref="M10:M11"/>
    <mergeCell ref="N10:N11"/>
    <mergeCell ref="O10:O11"/>
    <mergeCell ref="P10:P11"/>
    <mergeCell ref="Q10:Q11"/>
    <mergeCell ref="R10:R11"/>
    <mergeCell ref="S10:S11"/>
    <mergeCell ref="T10:T11"/>
    <mergeCell ref="O23:X23"/>
    <mergeCell ref="O24:X24"/>
    <mergeCell ref="A26:E26"/>
    <mergeCell ref="A27:E27"/>
    <mergeCell ref="K18:N18"/>
    <mergeCell ref="K19:N19"/>
    <mergeCell ref="O21:X21"/>
    <mergeCell ref="O22:X22"/>
    <mergeCell ref="A14:A15"/>
    <mergeCell ref="B14:B15"/>
    <mergeCell ref="C14:C15"/>
    <mergeCell ref="D14:D15"/>
    <mergeCell ref="G14:G15"/>
    <mergeCell ref="H14:H15"/>
    <mergeCell ref="I14:I15"/>
    <mergeCell ref="J14:J15"/>
    <mergeCell ref="N14:N15"/>
    <mergeCell ref="M14:M15"/>
    <mergeCell ref="L14:L15"/>
    <mergeCell ref="K14:K15"/>
    <mergeCell ref="X14:X15"/>
    <mergeCell ref="W14:W15"/>
    <mergeCell ref="V14:V15"/>
    <mergeCell ref="U14:U15"/>
    <mergeCell ref="T14:T15"/>
    <mergeCell ref="S14:S15"/>
    <mergeCell ref="R14:R15"/>
    <mergeCell ref="Q14:Q15"/>
    <mergeCell ref="P14:P15"/>
    <mergeCell ref="O14:O15"/>
  </mergeCells>
  <pageMargins left="0.59055118110236227" right="0.59055118110236227" top="0.78740157480314965" bottom="0.78740157480314965" header="0.51181102362204722" footer="0.51181102362204722"/>
  <pageSetup scale="58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3"/>
  <sheetViews>
    <sheetView showGridLines="0" tabSelected="1" workbookViewId="0">
      <selection activeCell="A3" sqref="A3:E17"/>
    </sheetView>
  </sheetViews>
  <sheetFormatPr defaultColWidth="12.5703125" defaultRowHeight="15" x14ac:dyDescent="0.25"/>
  <cols>
    <col min="1" max="1" width="25.85546875" style="56" bestFit="1" customWidth="1"/>
    <col min="2" max="5" width="11.85546875" style="56" customWidth="1"/>
    <col min="6" max="16384" width="12.5703125" style="56"/>
  </cols>
  <sheetData>
    <row r="1" spans="1:9" x14ac:dyDescent="0.25">
      <c r="A1" s="53" t="s">
        <v>45</v>
      </c>
      <c r="B1" s="54">
        <v>1800</v>
      </c>
      <c r="C1" s="53" t="s">
        <v>46</v>
      </c>
      <c r="D1" s="55"/>
      <c r="E1" s="55"/>
    </row>
    <row r="2" spans="1:9" x14ac:dyDescent="0.25">
      <c r="A2" s="55"/>
      <c r="B2" s="55"/>
      <c r="C2" s="55"/>
      <c r="D2" s="55"/>
      <c r="E2" s="55"/>
    </row>
    <row r="3" spans="1:9" ht="22.5" customHeight="1" x14ac:dyDescent="0.25">
      <c r="A3" s="130" t="s">
        <v>47</v>
      </c>
      <c r="B3" s="131" t="s">
        <v>48</v>
      </c>
      <c r="C3" s="133" t="s">
        <v>46</v>
      </c>
      <c r="D3" s="133"/>
      <c r="E3" s="133"/>
    </row>
    <row r="4" spans="1:9" ht="22.5" customHeight="1" x14ac:dyDescent="0.25">
      <c r="A4" s="130"/>
      <c r="B4" s="132"/>
      <c r="C4" s="57" t="s">
        <v>49</v>
      </c>
      <c r="D4" s="57" t="s">
        <v>50</v>
      </c>
      <c r="E4" s="57" t="s">
        <v>51</v>
      </c>
    </row>
    <row r="5" spans="1:9" ht="73.5" hidden="1" customHeight="1" x14ac:dyDescent="0.25">
      <c r="A5" s="58"/>
      <c r="B5" s="59"/>
      <c r="C5" s="57" t="s">
        <v>10</v>
      </c>
      <c r="D5" s="57" t="s">
        <v>8</v>
      </c>
      <c r="E5" s="57" t="s">
        <v>4</v>
      </c>
    </row>
    <row r="6" spans="1:9" x14ac:dyDescent="0.25">
      <c r="A6" s="60" t="s">
        <v>52</v>
      </c>
      <c r="B6" s="61"/>
      <c r="C6" s="62">
        <f>B17</f>
        <v>878</v>
      </c>
      <c r="D6" s="62">
        <f>C17</f>
        <v>0</v>
      </c>
      <c r="E6" s="62">
        <f>D17</f>
        <v>-1800</v>
      </c>
    </row>
    <row r="7" spans="1:9" x14ac:dyDescent="0.25">
      <c r="A7" s="60" t="s">
        <v>53</v>
      </c>
      <c r="B7" s="63">
        <v>654</v>
      </c>
      <c r="C7" s="62">
        <f>B1</f>
        <v>1800</v>
      </c>
      <c r="D7" s="62">
        <f>B1*4</f>
        <v>7200</v>
      </c>
      <c r="E7" s="62">
        <f>B1*10</f>
        <v>18000</v>
      </c>
      <c r="I7" s="64"/>
    </row>
    <row r="8" spans="1:9" x14ac:dyDescent="0.25">
      <c r="A8" s="60" t="s">
        <v>54</v>
      </c>
      <c r="B8" s="63"/>
      <c r="C8" s="62"/>
      <c r="D8" s="62"/>
      <c r="E8" s="62"/>
    </row>
    <row r="9" spans="1:9" x14ac:dyDescent="0.25">
      <c r="A9" s="60" t="s">
        <v>66</v>
      </c>
      <c r="B9" s="75"/>
      <c r="C9" s="62"/>
      <c r="D9" s="62"/>
      <c r="E9" s="62"/>
      <c r="G9" s="64"/>
    </row>
    <row r="10" spans="1:9" ht="30" x14ac:dyDescent="0.25">
      <c r="A10" s="60" t="s">
        <v>55</v>
      </c>
      <c r="B10" s="65">
        <v>224</v>
      </c>
      <c r="C10" s="62"/>
      <c r="D10" s="66"/>
      <c r="E10" s="66"/>
      <c r="F10" s="64"/>
      <c r="G10" s="64"/>
    </row>
    <row r="11" spans="1:9" x14ac:dyDescent="0.25">
      <c r="A11" s="60" t="s">
        <v>56</v>
      </c>
      <c r="B11" s="67"/>
      <c r="C11" s="62"/>
      <c r="D11" s="62"/>
      <c r="E11" s="62"/>
    </row>
    <row r="12" spans="1:9" x14ac:dyDescent="0.25">
      <c r="A12" s="60" t="s">
        <v>57</v>
      </c>
      <c r="B12" s="68"/>
      <c r="C12" s="69">
        <v>6988</v>
      </c>
      <c r="D12" s="69">
        <v>0</v>
      </c>
      <c r="E12" s="69">
        <v>0</v>
      </c>
    </row>
    <row r="13" spans="1:9" x14ac:dyDescent="0.25">
      <c r="A13" s="60" t="s">
        <v>58</v>
      </c>
      <c r="B13" s="68"/>
      <c r="C13" s="69">
        <v>7300</v>
      </c>
      <c r="D13" s="69">
        <v>0</v>
      </c>
      <c r="E13" s="69">
        <v>0</v>
      </c>
    </row>
    <row r="14" spans="1:9" ht="30" x14ac:dyDescent="0.25">
      <c r="A14" s="60" t="s">
        <v>59</v>
      </c>
      <c r="B14" s="63">
        <f>SUM(B7:B13)</f>
        <v>878</v>
      </c>
      <c r="C14" s="62">
        <f>SUM(C6:C13)</f>
        <v>16966</v>
      </c>
      <c r="D14" s="62">
        <f>SUM(D6:D13)</f>
        <v>7200</v>
      </c>
      <c r="E14" s="62">
        <f>SUM(E6:E13)</f>
        <v>16200</v>
      </c>
    </row>
    <row r="15" spans="1:9" ht="30" x14ac:dyDescent="0.25">
      <c r="A15" s="60" t="s">
        <v>60</v>
      </c>
      <c r="B15" s="67"/>
      <c r="C15" s="62">
        <f>'Martfű F'!E17</f>
        <v>15933</v>
      </c>
      <c r="D15" s="62">
        <f>'Martfű F'!E20</f>
        <v>9000</v>
      </c>
      <c r="E15" s="62">
        <f>'Martfű F'!E25</f>
        <v>174000</v>
      </c>
      <c r="G15" s="64"/>
      <c r="H15" s="64"/>
    </row>
    <row r="16" spans="1:9" ht="30.75" thickBot="1" x14ac:dyDescent="0.3">
      <c r="A16" s="70" t="s">
        <v>61</v>
      </c>
      <c r="B16" s="71"/>
      <c r="C16" s="72">
        <f>'Martfű B'!E14</f>
        <v>1033</v>
      </c>
      <c r="D16" s="72">
        <v>0</v>
      </c>
      <c r="E16" s="72">
        <v>0</v>
      </c>
    </row>
    <row r="17" spans="1:5" ht="15.75" thickTop="1" x14ac:dyDescent="0.25">
      <c r="A17" s="73" t="s">
        <v>62</v>
      </c>
      <c r="B17" s="74">
        <f>B14-B15-B16</f>
        <v>878</v>
      </c>
      <c r="C17" s="74">
        <f>C14-C15-C16</f>
        <v>0</v>
      </c>
      <c r="D17" s="74">
        <f>D14-D15-D16</f>
        <v>-1800</v>
      </c>
      <c r="E17" s="74">
        <f>E14-E15-E16</f>
        <v>-157800</v>
      </c>
    </row>
    <row r="23" spans="1:5" x14ac:dyDescent="0.25">
      <c r="C23" s="64"/>
    </row>
  </sheetData>
  <mergeCells count="3">
    <mergeCell ref="A3:A4"/>
    <mergeCell ref="B3:B4"/>
    <mergeCell ref="C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Martfű B</vt:lpstr>
      <vt:lpstr>Martfű F</vt:lpstr>
      <vt:lpstr>forrás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Zoltán</dc:creator>
  <cp:lastModifiedBy>Dombovari Ildiko</cp:lastModifiedBy>
  <dcterms:created xsi:type="dcterms:W3CDTF">2015-06-05T18:19:34Z</dcterms:created>
  <dcterms:modified xsi:type="dcterms:W3CDTF">2020-08-11T12:06:51Z</dcterms:modified>
</cp:coreProperties>
</file>